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2_0.bin" ContentType="application/vnd.openxmlformats-officedocument.oleObject"/>
  <Override PartName="/xl/embeddings/oleObject_2_1.bin" ContentType="application/vnd.openxmlformats-officedocument.oleObject"/>
  <Override PartName="/xl/embeddings/oleObject_4_0.bin" ContentType="application/vnd.openxmlformats-officedocument.oleObject"/>
  <Override PartName="/xl/embeddings/oleObject_4_1.bin" ContentType="application/vnd.openxmlformats-officedocument.oleObject"/>
  <Override PartName="/xl/embeddings/oleObject_6_0.bin" ContentType="application/vnd.openxmlformats-officedocument.oleObject"/>
  <Override PartName="/xl/embeddings/oleObject_6_1.bin" ContentType="application/vnd.openxmlformats-officedocument.oleObject"/>
  <Override PartName="/xl/embeddings/oleObject_6_2.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SheetTabs="0" xWindow="2520" yWindow="1095" windowWidth="12105" windowHeight="8850" activeTab="2"/>
  </bookViews>
  <sheets>
    <sheet name="Main" sheetId="1" r:id="rId1"/>
    <sheet name="Std_Pi_Notes_Dialog" sheetId="2" r:id="rId2"/>
    <sheet name="Standard_Output_Pi_Calcs" sheetId="3" r:id="rId3"/>
    <sheet name="Improved_Pi_Notes_Dialog" sheetId="4" r:id="rId4"/>
    <sheet name="Improved_Pi_Net_Calcs" sheetId="5" r:id="rId5"/>
    <sheet name="Improved_Pi_L_Notes_Dialog" sheetId="6" r:id="rId6"/>
    <sheet name="Improved_Pi_L_Net_Calcs" sheetId="7" r:id="rId7"/>
    <sheet name="Instructions" sheetId="8" r:id="rId8"/>
    <sheet name="Non-Q Pi Calcs" sheetId="9" r:id="rId9"/>
  </sheets>
  <definedNames>
    <definedName name="C_1" localSheetId="6">'Improved_Pi_L_Net_Calcs'!$G$15</definedName>
    <definedName name="C_1" localSheetId="4">'Improved_Pi_Net_Calcs'!$G$17</definedName>
    <definedName name="C_1" localSheetId="2">'Standard_Output_Pi_Calcs'!$G$20</definedName>
    <definedName name="C_1">'Standard_Output_Pi_Calcs'!$G$21</definedName>
    <definedName name="C_2" localSheetId="6">'Improved_Pi_L_Net_Calcs'!$G$16</definedName>
    <definedName name="C_2" localSheetId="4">'Improved_Pi_Net_Calcs'!$G$18</definedName>
    <definedName name="C_2" localSheetId="2">'Standard_Output_Pi_Calcs'!$G$21</definedName>
    <definedName name="C_2">'Standard_Output_Pi_Calcs'!$G$22</definedName>
    <definedName name="f" localSheetId="6">'Improved_Pi_L_Net_Calcs'!$C$18</definedName>
    <definedName name="f" localSheetId="4">'Improved_Pi_Net_Calcs'!$C$20</definedName>
    <definedName name="f" localSheetId="2">'Standard_Output_Pi_Calcs'!$C$23</definedName>
    <definedName name="f">'Standard_Output_Pi_Calcs'!$C$23</definedName>
    <definedName name="L" localSheetId="4">'Improved_Pi_Net_Calcs'!$G$19</definedName>
    <definedName name="L" localSheetId="2">'Standard_Output_Pi_Calcs'!$G$22</definedName>
    <definedName name="L">'Standard_Output_Pi_Calcs'!$G$23</definedName>
    <definedName name="L_1" localSheetId="6">'Improved_Pi_L_Net_Calcs'!$G$17</definedName>
    <definedName name="L_2" localSheetId="6">'Improved_Pi_L_Net_Calcs'!$G$18</definedName>
    <definedName name="Q" localSheetId="4">'Improved_Pi_Net_Calcs'!$C$19</definedName>
    <definedName name="Q" localSheetId="2">'Standard_Output_Pi_Calcs'!$C$22</definedName>
    <definedName name="Q">'Standard_Output_Pi_Calcs'!$C$22</definedName>
    <definedName name="Q_1" localSheetId="6">'Improved_Pi_L_Net_Calcs'!$J$21</definedName>
    <definedName name="Q_1" localSheetId="4">'Improved_Pi_Net_Calcs'!$J$20</definedName>
    <definedName name="Q_2" localSheetId="6">'Improved_Pi_L_Net_Calcs'!$J$22</definedName>
    <definedName name="Q_2" localSheetId="4">'Improved_Pi_Net_Calcs'!$J$21</definedName>
    <definedName name="QC1" localSheetId="4">'Improved_Pi_Net_Calcs'!$J$20</definedName>
    <definedName name="QL" localSheetId="6">'Improved_Pi_L_Net_Calcs'!$G$20</definedName>
    <definedName name="Qpi" localSheetId="6">'Improved_Pi_L_Net_Calcs'!$G$19</definedName>
    <definedName name="QpiL" localSheetId="6">'Improved_Pi_L_Net_Calcs'!$C$17</definedName>
    <definedName name="Rin" localSheetId="6">'Improved_Pi_L_Net_Calcs'!$C$15</definedName>
    <definedName name="Rin" localSheetId="4">'Improved_Pi_Net_Calcs'!$C$17</definedName>
    <definedName name="Rin">'Improved_Pi_Net_Calcs'!$C$17</definedName>
    <definedName name="RL" localSheetId="2">'Standard_Output_Pi_Calcs'!$C$20</definedName>
    <definedName name="Rm" localSheetId="6">'Improved_Pi_L_Net_Calcs'!$C$19</definedName>
    <definedName name="Rout" localSheetId="6">'Improved_Pi_L_Net_Calcs'!$C$16</definedName>
    <definedName name="Rout" localSheetId="4">'Improved_Pi_Net_Calcs'!$C$18</definedName>
    <definedName name="Rout" localSheetId="2">'Standard_Output_Pi_Calcs'!$C$21</definedName>
    <definedName name="Rout">'Standard_Output_Pi_Calcs'!$C$21</definedName>
    <definedName name="XC1" localSheetId="6">'Improved_Pi_L_Net_Calcs'!$J$15</definedName>
    <definedName name="XC1" localSheetId="4">'Improved_Pi_Net_Calcs'!$J$17</definedName>
    <definedName name="XC1" localSheetId="2">'Standard_Output_Pi_Calcs'!$J$20</definedName>
    <definedName name="XC1">'Standard_Output_Pi_Calcs'!$J$20</definedName>
    <definedName name="XC2" localSheetId="6">'Improved_Pi_L_Net_Calcs'!$J$16</definedName>
    <definedName name="XC2" localSheetId="4">'Improved_Pi_Net_Calcs'!$J$18</definedName>
    <definedName name="XC2" localSheetId="2">'Standard_Output_Pi_Calcs'!$J$21</definedName>
    <definedName name="XC2">'Standard_Output_Pi_Calcs'!$J$21</definedName>
    <definedName name="XC2pi" localSheetId="6">'Improved_Pi_L_Net_Calcs'!$J$17</definedName>
    <definedName name="XCL" localSheetId="6">'Improved_Pi_L_Net_Calcs'!$J$18</definedName>
    <definedName name="XL" localSheetId="6">'Improved_Pi_L_Net_Calcs'!$J$19</definedName>
    <definedName name="XL" localSheetId="4">'Improved_Pi_Net_Calcs'!$J$19</definedName>
    <definedName name="XL" localSheetId="2">'Standard_Output_Pi_Calcs'!$J$22</definedName>
    <definedName name="XL">'Standard_Output_Pi_Calcs'!$J$22</definedName>
    <definedName name="XL1" localSheetId="6">'Improved_Pi_L_Net_Calcs'!$J$19</definedName>
    <definedName name="XL2" localSheetId="6">'Improved_Pi_L_Net_Calcs'!$J$20</definedName>
  </definedNames>
  <calcPr fullCalcOnLoad="1"/>
</workbook>
</file>

<file path=xl/sharedStrings.xml><?xml version="1.0" encoding="utf-8"?>
<sst xmlns="http://schemas.openxmlformats.org/spreadsheetml/2006/main" count="86" uniqueCount="40">
  <si>
    <t>Pi and Pi-L Network Calculator</t>
  </si>
  <si>
    <t>Phil Turcotte (VE3OZZ)</t>
  </si>
  <si>
    <t>Old Standard Pi Output Network Calculations</t>
  </si>
  <si>
    <r>
      <t xml:space="preserve">R </t>
    </r>
    <r>
      <rPr>
        <sz val="8"/>
        <color indexed="8"/>
        <rFont val="Arial"/>
        <family val="2"/>
      </rPr>
      <t>L</t>
    </r>
    <r>
      <rPr>
        <sz val="10"/>
        <color indexed="8"/>
        <rFont val="Arial"/>
        <family val="2"/>
      </rPr>
      <t xml:space="preserve">      </t>
    </r>
    <r>
      <rPr>
        <sz val="9"/>
        <color indexed="8"/>
        <rFont val="Arial"/>
        <family val="2"/>
      </rPr>
      <t>=</t>
    </r>
  </si>
  <si>
    <t>ohms</t>
  </si>
  <si>
    <r>
      <t>C</t>
    </r>
    <r>
      <rPr>
        <sz val="8"/>
        <rFont val="Arial"/>
        <family val="2"/>
      </rPr>
      <t>1</t>
    </r>
    <r>
      <rPr>
        <sz val="10"/>
        <rFont val="Arial"/>
        <family val="2"/>
      </rPr>
      <t xml:space="preserve">      =</t>
    </r>
  </si>
  <si>
    <t>pf</t>
  </si>
  <si>
    <r>
      <t>X</t>
    </r>
    <r>
      <rPr>
        <b/>
        <vertAlign val="subscript"/>
        <sz val="10"/>
        <rFont val="Arial"/>
        <family val="2"/>
      </rPr>
      <t>C1</t>
    </r>
    <r>
      <rPr>
        <b/>
        <sz val="10"/>
        <rFont val="Arial"/>
        <family val="2"/>
      </rPr>
      <t xml:space="preserve">        </t>
    </r>
  </si>
  <si>
    <r>
      <t>R</t>
    </r>
    <r>
      <rPr>
        <sz val="10"/>
        <color indexed="8"/>
        <rFont val="Arial"/>
        <family val="2"/>
      </rPr>
      <t xml:space="preserve"> </t>
    </r>
    <r>
      <rPr>
        <sz val="8"/>
        <color indexed="8"/>
        <rFont val="Arial"/>
        <family val="2"/>
      </rPr>
      <t xml:space="preserve">out </t>
    </r>
    <r>
      <rPr>
        <sz val="10"/>
        <color indexed="8"/>
        <rFont val="Arial"/>
        <family val="2"/>
      </rPr>
      <t xml:space="preserve">   =</t>
    </r>
  </si>
  <si>
    <r>
      <t>C</t>
    </r>
    <r>
      <rPr>
        <sz val="8"/>
        <rFont val="Arial"/>
        <family val="2"/>
      </rPr>
      <t>2</t>
    </r>
    <r>
      <rPr>
        <sz val="10"/>
        <rFont val="Arial"/>
        <family val="2"/>
      </rPr>
      <t xml:space="preserve">      =</t>
    </r>
  </si>
  <si>
    <r>
      <t>X</t>
    </r>
    <r>
      <rPr>
        <b/>
        <vertAlign val="subscript"/>
        <sz val="10"/>
        <rFont val="Arial"/>
        <family val="2"/>
      </rPr>
      <t>C2</t>
    </r>
  </si>
  <si>
    <r>
      <t xml:space="preserve">Q </t>
    </r>
    <r>
      <rPr>
        <sz val="10"/>
        <color indexed="8"/>
        <rFont val="Arial"/>
        <family val="2"/>
      </rPr>
      <t xml:space="preserve">       =</t>
    </r>
  </si>
  <si>
    <r>
      <t>L</t>
    </r>
    <r>
      <rPr>
        <sz val="10"/>
        <rFont val="Arial"/>
        <family val="2"/>
      </rPr>
      <t xml:space="preserve">        =</t>
    </r>
  </si>
  <si>
    <t>uH</t>
  </si>
  <si>
    <r>
      <t>X</t>
    </r>
    <r>
      <rPr>
        <b/>
        <vertAlign val="subscript"/>
        <sz val="10"/>
        <rFont val="Arial"/>
        <family val="2"/>
      </rPr>
      <t>L</t>
    </r>
  </si>
  <si>
    <r>
      <t>f</t>
    </r>
    <r>
      <rPr>
        <b/>
        <sz val="11"/>
        <color indexed="8"/>
        <rFont val="Arial"/>
        <family val="2"/>
      </rPr>
      <t xml:space="preserve"> </t>
    </r>
    <r>
      <rPr>
        <sz val="9"/>
        <color indexed="8"/>
        <rFont val="Arial"/>
        <family val="2"/>
      </rPr>
      <t>Mhz</t>
    </r>
    <r>
      <rPr>
        <sz val="10"/>
        <color indexed="8"/>
        <rFont val="Arial"/>
        <family val="2"/>
      </rPr>
      <t xml:space="preserve">   =</t>
    </r>
  </si>
  <si>
    <t>Mhz</t>
  </si>
  <si>
    <r>
      <t>Q</t>
    </r>
    <r>
      <rPr>
        <sz val="10"/>
        <rFont val="Arial"/>
        <family val="2"/>
      </rPr>
      <t xml:space="preserve"> </t>
    </r>
    <r>
      <rPr>
        <sz val="9"/>
        <rFont val="Arial"/>
        <family val="2"/>
      </rPr>
      <t>actual</t>
    </r>
  </si>
  <si>
    <t>Phil Turcotte, VE3OZZ</t>
  </si>
  <si>
    <t>Improved Pi Network Calculations</t>
  </si>
  <si>
    <r>
      <t xml:space="preserve">R </t>
    </r>
    <r>
      <rPr>
        <b/>
        <vertAlign val="subscript"/>
        <sz val="11"/>
        <color indexed="8"/>
        <rFont val="Arial"/>
        <family val="2"/>
      </rPr>
      <t>in</t>
    </r>
    <r>
      <rPr>
        <sz val="10"/>
        <color indexed="8"/>
        <rFont val="Arial"/>
        <family val="2"/>
      </rPr>
      <t xml:space="preserve">      </t>
    </r>
    <r>
      <rPr>
        <sz val="9"/>
        <color indexed="8"/>
        <rFont val="Arial"/>
        <family val="2"/>
      </rPr>
      <t>=</t>
    </r>
  </si>
  <si>
    <r>
      <t>Q</t>
    </r>
    <r>
      <rPr>
        <b/>
        <vertAlign val="subscript"/>
        <sz val="11"/>
        <rFont val="Arial"/>
        <family val="2"/>
      </rPr>
      <t>C1</t>
    </r>
  </si>
  <si>
    <r>
      <t>Q</t>
    </r>
    <r>
      <rPr>
        <sz val="10"/>
        <rFont val="Arial"/>
        <family val="2"/>
      </rPr>
      <t xml:space="preserve"> Test</t>
    </r>
  </si>
  <si>
    <r>
      <t>Q</t>
    </r>
    <r>
      <rPr>
        <b/>
        <vertAlign val="subscript"/>
        <sz val="11"/>
        <rFont val="Arial"/>
        <family val="2"/>
      </rPr>
      <t>C2</t>
    </r>
  </si>
  <si>
    <t>Improved Pi-L Network Calculations</t>
  </si>
  <si>
    <t>Phil Turcotte VE3OZZ</t>
  </si>
  <si>
    <r>
      <t>Q</t>
    </r>
    <r>
      <rPr>
        <b/>
        <vertAlign val="subscript"/>
        <sz val="11"/>
        <color indexed="8"/>
        <rFont val="Arial"/>
        <family val="2"/>
      </rPr>
      <t>piL</t>
    </r>
    <r>
      <rPr>
        <sz val="10"/>
        <color indexed="8"/>
        <rFont val="Arial"/>
        <family val="2"/>
      </rPr>
      <t xml:space="preserve">    =</t>
    </r>
  </si>
  <si>
    <r>
      <t>L</t>
    </r>
    <r>
      <rPr>
        <b/>
        <vertAlign val="subscript"/>
        <sz val="11"/>
        <rFont val="Arial"/>
        <family val="2"/>
      </rPr>
      <t>1</t>
    </r>
    <r>
      <rPr>
        <sz val="10"/>
        <rFont val="Arial"/>
        <family val="2"/>
      </rPr>
      <t xml:space="preserve">      =</t>
    </r>
  </si>
  <si>
    <r>
      <t>X</t>
    </r>
    <r>
      <rPr>
        <b/>
        <vertAlign val="subscript"/>
        <sz val="10"/>
        <rFont val="Arial"/>
        <family val="2"/>
      </rPr>
      <t>C2pi</t>
    </r>
  </si>
  <si>
    <r>
      <t>L</t>
    </r>
    <r>
      <rPr>
        <b/>
        <vertAlign val="subscript"/>
        <sz val="11"/>
        <rFont val="Arial"/>
        <family val="2"/>
      </rPr>
      <t>2</t>
    </r>
    <r>
      <rPr>
        <sz val="10"/>
        <rFont val="Arial"/>
        <family val="2"/>
      </rPr>
      <t xml:space="preserve">      =</t>
    </r>
  </si>
  <si>
    <r>
      <t>X</t>
    </r>
    <r>
      <rPr>
        <b/>
        <vertAlign val="subscript"/>
        <sz val="11"/>
        <rFont val="Arial"/>
        <family val="2"/>
      </rPr>
      <t>CL</t>
    </r>
  </si>
  <si>
    <t>Rm    =</t>
  </si>
  <si>
    <r>
      <t>Q</t>
    </r>
    <r>
      <rPr>
        <b/>
        <vertAlign val="subscript"/>
        <sz val="11"/>
        <rFont val="Arial"/>
        <family val="2"/>
      </rPr>
      <t>PI</t>
    </r>
  </si>
  <si>
    <r>
      <t>X</t>
    </r>
    <r>
      <rPr>
        <b/>
        <vertAlign val="subscript"/>
        <sz val="10"/>
        <rFont val="Arial"/>
        <family val="2"/>
      </rPr>
      <t>L1</t>
    </r>
  </si>
  <si>
    <r>
      <t>Q</t>
    </r>
    <r>
      <rPr>
        <b/>
        <vertAlign val="subscript"/>
        <sz val="11"/>
        <rFont val="Arial"/>
        <family val="2"/>
      </rPr>
      <t>L</t>
    </r>
  </si>
  <si>
    <r>
      <t>X</t>
    </r>
    <r>
      <rPr>
        <b/>
        <vertAlign val="subscript"/>
        <sz val="11"/>
        <rFont val="Arial"/>
        <family val="2"/>
      </rPr>
      <t>L2</t>
    </r>
  </si>
  <si>
    <r>
      <t>Q</t>
    </r>
    <r>
      <rPr>
        <b/>
        <vertAlign val="subscript"/>
        <sz val="11"/>
        <rFont val="Arial"/>
        <family val="2"/>
      </rPr>
      <t>1</t>
    </r>
  </si>
  <si>
    <r>
      <t>Q</t>
    </r>
    <r>
      <rPr>
        <b/>
        <vertAlign val="subscript"/>
        <sz val="11"/>
        <rFont val="Arial"/>
        <family val="2"/>
      </rPr>
      <t>2</t>
    </r>
  </si>
  <si>
    <t>under construction</t>
  </si>
  <si>
    <t>W2HB Calculations</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</si>
</sst>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s>
  <fonts count="26">
    <font>
      <sz val="10"/>
      <name val="Arial"/>
      <family val="2"/>
    </font>
    <font>
      <b/>
      <sz val="10"/>
      <name val="Arial"/>
      <family val="2"/>
    </font>
    <font>
      <i/>
      <sz val="10"/>
      <name val="Arial"/>
      <family val="2"/>
    </font>
    <font>
      <b/>
      <i/>
      <sz val="10"/>
      <name val="Arial"/>
      <family val="2"/>
    </font>
    <font>
      <b/>
      <sz val="11"/>
      <name val="Arial"/>
      <family val="2"/>
    </font>
    <font>
      <sz val="9"/>
      <name val="Arial"/>
      <family val="2"/>
    </font>
    <font>
      <sz val="8"/>
      <name val="Arial"/>
      <family val="2"/>
    </font>
    <font>
      <b/>
      <sz val="11"/>
      <color indexed="8"/>
      <name val="Arial"/>
      <family val="2"/>
    </font>
    <font>
      <sz val="8"/>
      <color indexed="8"/>
      <name val="Arial"/>
      <family val="2"/>
    </font>
    <font>
      <sz val="10"/>
      <color indexed="8"/>
      <name val="Arial"/>
      <family val="2"/>
    </font>
    <font>
      <sz val="9"/>
      <color indexed="8"/>
      <name val="Arial"/>
      <family val="2"/>
    </font>
    <font>
      <b/>
      <sz val="12"/>
      <color indexed="8"/>
      <name val="Arial"/>
      <family val="2"/>
    </font>
    <font>
      <b/>
      <sz val="12"/>
      <color indexed="12"/>
      <name val="Arial"/>
      <family val="2"/>
    </font>
    <font>
      <b/>
      <vertAlign val="subscript"/>
      <sz val="10"/>
      <name val="Arial"/>
      <family val="2"/>
    </font>
    <font>
      <b/>
      <vertAlign val="subscript"/>
      <sz val="11"/>
      <name val="Arial"/>
      <family val="2"/>
    </font>
    <font>
      <b/>
      <vertAlign val="subscript"/>
      <sz val="11"/>
      <color indexed="8"/>
      <name val="Arial"/>
      <family val="2"/>
    </font>
    <font>
      <b/>
      <i/>
      <sz val="26"/>
      <color indexed="34"/>
      <name val="Arial"/>
      <family val="2"/>
    </font>
    <font>
      <b/>
      <sz val="18"/>
      <color indexed="34"/>
      <name val="Arial"/>
      <family val="2"/>
    </font>
    <font>
      <sz val="10"/>
      <color indexed="34"/>
      <name val="Arial"/>
      <family val="2"/>
    </font>
    <font>
      <b/>
      <sz val="10"/>
      <color indexed="34"/>
      <name val="Arial"/>
      <family val="2"/>
    </font>
    <font>
      <b/>
      <i/>
      <sz val="14"/>
      <color indexed="12"/>
      <name val="Arial"/>
      <family val="2"/>
    </font>
    <font>
      <sz val="12"/>
      <name val="MS SystemEx"/>
      <family val="2"/>
    </font>
    <font>
      <sz val="10"/>
      <color indexed="26"/>
      <name val="Arial"/>
      <family val="2"/>
    </font>
    <font>
      <b/>
      <sz val="10"/>
      <color indexed="15"/>
      <name val="Arial Rounded MT Bold"/>
      <family val="2"/>
    </font>
    <font>
      <sz val="9"/>
      <name val="MS UI Gothic"/>
      <family val="3"/>
    </font>
    <font>
      <sz val="6"/>
      <name val="ＭＳ Ｐゴシック"/>
      <family val="3"/>
    </font>
  </fonts>
  <fills count="8">
    <fill>
      <patternFill/>
    </fill>
    <fill>
      <patternFill patternType="gray125"/>
    </fill>
    <fill>
      <patternFill patternType="solid">
        <fgColor indexed="40"/>
        <bgColor indexed="64"/>
      </patternFill>
    </fill>
    <fill>
      <patternFill patternType="solid">
        <fgColor indexed="26"/>
        <bgColor indexed="64"/>
      </patternFill>
    </fill>
    <fill>
      <patternFill patternType="solid">
        <fgColor indexed="22"/>
        <bgColor indexed="64"/>
      </patternFill>
    </fill>
    <fill>
      <patternFill patternType="solid">
        <fgColor indexed="12"/>
        <bgColor indexed="64"/>
      </patternFill>
    </fill>
    <fill>
      <patternFill patternType="solid">
        <fgColor indexed="48"/>
        <bgColor indexed="64"/>
      </patternFill>
    </fill>
    <fill>
      <patternFill patternType="solid">
        <fgColor indexed="56"/>
        <bgColor indexed="64"/>
      </patternFill>
    </fill>
  </fills>
  <borders count="8">
    <border>
      <left/>
      <right/>
      <top/>
      <bottom/>
      <diagonal/>
    </border>
    <border>
      <left style="medium"/>
      <right style="thin"/>
      <top style="medium"/>
      <bottom style="medium"/>
    </border>
    <border>
      <left style="thin"/>
      <right style="medium"/>
      <top style="medium"/>
      <bottom style="medium"/>
    </border>
    <border>
      <left style="medium"/>
      <right>
        <color indexed="63"/>
      </right>
      <top style="medium"/>
      <bottom style="medium"/>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181" fontId="0" fillId="0" borderId="0" applyFont="0" applyFill="0" applyBorder="0" applyAlignment="0" applyProtection="0"/>
    <xf numFmtId="183" fontId="0" fillId="0" borderId="0" applyFont="0" applyFill="0" applyBorder="0" applyAlignment="0" applyProtection="0"/>
    <xf numFmtId="180" fontId="0" fillId="0" borderId="0" applyFont="0" applyFill="0" applyBorder="0" applyAlignment="0" applyProtection="0"/>
    <xf numFmtId="182" fontId="0" fillId="0" borderId="0" applyFont="0" applyFill="0" applyBorder="0" applyAlignment="0" applyProtection="0"/>
  </cellStyleXfs>
  <cellXfs count="52">
    <xf numFmtId="0" fontId="0" fillId="0" borderId="0" xfId="0" applyAlignment="1">
      <alignment/>
    </xf>
    <xf numFmtId="0" fontId="4" fillId="2" borderId="1" xfId="0" applyFont="1" applyFill="1" applyBorder="1" applyAlignment="1">
      <alignment/>
    </xf>
    <xf numFmtId="0" fontId="7" fillId="2" borderId="1" xfId="0" applyFont="1" applyFill="1" applyBorder="1" applyAlignment="1">
      <alignment/>
    </xf>
    <xf numFmtId="0" fontId="11" fillId="2" borderId="1" xfId="0" applyFont="1" applyFill="1" applyBorder="1" applyAlignment="1">
      <alignment/>
    </xf>
    <xf numFmtId="0" fontId="0" fillId="3" borderId="2" xfId="0" applyFill="1" applyBorder="1" applyAlignment="1" applyProtection="1">
      <alignment horizontal="center"/>
      <protection locked="0"/>
    </xf>
    <xf numFmtId="0" fontId="4" fillId="2" borderId="3" xfId="0" applyFont="1" applyFill="1" applyBorder="1" applyAlignment="1">
      <alignment/>
    </xf>
    <xf numFmtId="0" fontId="0" fillId="3" borderId="2" xfId="0" applyNumberFormat="1" applyFill="1" applyBorder="1" applyAlignment="1" applyProtection="1">
      <alignment horizontal="center" vertical="center"/>
      <protection locked="0"/>
    </xf>
    <xf numFmtId="0" fontId="0" fillId="3" borderId="4" xfId="0" applyFill="1" applyBorder="1" applyAlignment="1">
      <alignment horizontal="center"/>
    </xf>
    <xf numFmtId="0" fontId="7" fillId="2" borderId="4" xfId="0" applyFont="1" applyFill="1" applyBorder="1" applyAlignment="1">
      <alignment/>
    </xf>
    <xf numFmtId="0" fontId="4" fillId="2" borderId="4" xfId="0" applyFont="1" applyFill="1" applyBorder="1" applyAlignment="1">
      <alignment/>
    </xf>
    <xf numFmtId="2" fontId="0" fillId="3" borderId="2" xfId="0" applyNumberFormat="1" applyFill="1" applyBorder="1" applyAlignment="1" applyProtection="1">
      <alignment horizontal="center" vertical="center"/>
      <protection locked="0"/>
    </xf>
    <xf numFmtId="1" fontId="0" fillId="3" borderId="4" xfId="0" applyNumberFormat="1" applyFill="1" applyBorder="1" applyAlignment="1">
      <alignment horizontal="center"/>
    </xf>
    <xf numFmtId="1" fontId="1" fillId="4" borderId="2" xfId="0" applyNumberFormat="1" applyFont="1" applyFill="1" applyBorder="1" applyAlignment="1">
      <alignment horizontal="center"/>
    </xf>
    <xf numFmtId="2" fontId="1" fillId="4" borderId="2" xfId="0" applyNumberFormat="1" applyFont="1" applyFill="1" applyBorder="1" applyAlignment="1">
      <alignment horizontal="center"/>
    </xf>
    <xf numFmtId="2" fontId="1" fillId="4" borderId="4" xfId="0" applyNumberFormat="1" applyFont="1" applyFill="1" applyBorder="1" applyAlignment="1">
      <alignment horizontal="center"/>
    </xf>
    <xf numFmtId="1" fontId="1" fillId="4" borderId="2" xfId="0" applyNumberFormat="1" applyFont="1" applyFill="1" applyBorder="1" applyAlignment="1">
      <alignment horizontal="center" vertical="center"/>
    </xf>
    <xf numFmtId="2" fontId="1" fillId="4" borderId="2" xfId="0" applyNumberFormat="1" applyFont="1" applyFill="1" applyBorder="1" applyAlignment="1">
      <alignment horizontal="center" vertical="center"/>
    </xf>
    <xf numFmtId="0" fontId="1" fillId="4" borderId="4" xfId="0" applyNumberFormat="1" applyFont="1" applyFill="1" applyBorder="1" applyAlignment="1">
      <alignment horizontal="center" vertical="center"/>
    </xf>
    <xf numFmtId="2" fontId="1" fillId="4" borderId="4" xfId="0" applyNumberFormat="1" applyFont="1" applyFill="1" applyBorder="1" applyAlignment="1">
      <alignment horizontal="center" vertical="center"/>
    </xf>
    <xf numFmtId="2" fontId="1" fillId="4" borderId="5" xfId="0" applyNumberFormat="1" applyFont="1" applyFill="1" applyBorder="1" applyAlignment="1">
      <alignment horizontal="center"/>
    </xf>
    <xf numFmtId="0" fontId="0" fillId="5" borderId="0" xfId="0" applyFill="1" applyAlignment="1">
      <alignment/>
    </xf>
    <xf numFmtId="0" fontId="0" fillId="5" borderId="0" xfId="0" applyFill="1" applyBorder="1" applyAlignment="1">
      <alignment/>
    </xf>
    <xf numFmtId="0" fontId="0" fillId="6" borderId="0" xfId="0" applyFill="1" applyAlignment="1">
      <alignment/>
    </xf>
    <xf numFmtId="0" fontId="0" fillId="6" borderId="0" xfId="0" applyFill="1" applyBorder="1" applyAlignment="1">
      <alignment/>
    </xf>
    <xf numFmtId="0" fontId="0" fillId="7" borderId="0" xfId="0" applyFill="1" applyAlignment="1">
      <alignment/>
    </xf>
    <xf numFmtId="0" fontId="4" fillId="7" borderId="0" xfId="0" applyFont="1" applyFill="1" applyBorder="1" applyAlignment="1">
      <alignment horizontal="centerContinuous"/>
    </xf>
    <xf numFmtId="0" fontId="4" fillId="7" borderId="0" xfId="0" applyFont="1" applyFill="1" applyBorder="1" applyAlignment="1">
      <alignment horizontal="centerContinuous"/>
    </xf>
    <xf numFmtId="0" fontId="0" fillId="7" borderId="0" xfId="0" applyFill="1" applyBorder="1" applyAlignment="1">
      <alignment/>
    </xf>
    <xf numFmtId="0" fontId="4" fillId="7" borderId="0" xfId="0" applyFont="1" applyFill="1" applyBorder="1" applyAlignment="1">
      <alignment horizontal="left"/>
    </xf>
    <xf numFmtId="0" fontId="12" fillId="7" borderId="0" xfId="0" applyFont="1" applyFill="1" applyAlignment="1">
      <alignment/>
    </xf>
    <xf numFmtId="0" fontId="17" fillId="7" borderId="0" xfId="0" applyFont="1" applyFill="1" applyAlignment="1">
      <alignment/>
    </xf>
    <xf numFmtId="0" fontId="4" fillId="2" borderId="4" xfId="0" applyFont="1" applyFill="1" applyBorder="1" applyAlignment="1">
      <alignment/>
    </xf>
    <xf numFmtId="0" fontId="4" fillId="2" borderId="6" xfId="0" applyFont="1" applyFill="1" applyBorder="1" applyAlignment="1">
      <alignment/>
    </xf>
    <xf numFmtId="2" fontId="1" fillId="4" borderId="7" xfId="0" applyNumberFormat="1" applyFont="1" applyFill="1" applyBorder="1" applyAlignment="1">
      <alignment horizontal="center"/>
    </xf>
    <xf numFmtId="17" fontId="0" fillId="5" borderId="0" xfId="0" applyNumberFormat="1" applyFill="1" applyAlignment="1">
      <alignment/>
    </xf>
    <xf numFmtId="0" fontId="17" fillId="5" borderId="0" xfId="0" applyFont="1" applyFill="1" applyAlignment="1">
      <alignment/>
    </xf>
    <xf numFmtId="0" fontId="4" fillId="5" borderId="0" xfId="0" applyFont="1" applyFill="1" applyBorder="1" applyAlignment="1">
      <alignment horizontal="centerContinuous"/>
    </xf>
    <xf numFmtId="0" fontId="4" fillId="5" borderId="0" xfId="0" applyFont="1" applyFill="1" applyBorder="1" applyAlignment="1">
      <alignment horizontal="left"/>
    </xf>
    <xf numFmtId="0" fontId="4" fillId="5" borderId="0" xfId="0" applyFont="1" applyFill="1" applyBorder="1" applyAlignment="1">
      <alignment horizontal="centerContinuous"/>
    </xf>
    <xf numFmtId="0" fontId="18" fillId="5" borderId="0" xfId="0" applyFont="1" applyFill="1" applyAlignment="1">
      <alignment/>
    </xf>
    <xf numFmtId="0" fontId="19" fillId="5" borderId="0" xfId="0" applyFont="1" applyFill="1" applyAlignment="1">
      <alignment/>
    </xf>
    <xf numFmtId="0" fontId="19" fillId="7" borderId="0" xfId="0" applyFont="1" applyFill="1" applyAlignment="1">
      <alignment/>
    </xf>
    <xf numFmtId="0" fontId="1" fillId="7" borderId="0" xfId="0" applyFont="1" applyFill="1" applyAlignment="1">
      <alignment/>
    </xf>
    <xf numFmtId="0" fontId="11" fillId="2" borderId="4" xfId="0" applyFont="1" applyFill="1" applyBorder="1" applyAlignment="1">
      <alignment/>
    </xf>
    <xf numFmtId="0" fontId="18" fillId="7" borderId="0" xfId="0" applyFont="1" applyFill="1" applyAlignment="1">
      <alignment/>
    </xf>
    <xf numFmtId="0" fontId="0" fillId="5" borderId="0" xfId="0" applyFill="1" applyAlignment="1" applyProtection="1">
      <alignment/>
      <protection hidden="1"/>
    </xf>
    <xf numFmtId="0" fontId="4" fillId="7" borderId="0" xfId="0" applyFont="1" applyFill="1" applyBorder="1" applyAlignment="1">
      <alignment/>
    </xf>
    <xf numFmtId="0" fontId="0" fillId="7" borderId="0" xfId="0" applyFill="1" applyAlignment="1">
      <alignment horizontal="center"/>
    </xf>
    <xf numFmtId="0" fontId="4" fillId="7" borderId="0" xfId="0" applyFont="1" applyFill="1" applyBorder="1" applyAlignment="1">
      <alignment/>
    </xf>
    <xf numFmtId="0" fontId="1" fillId="7" borderId="0" xfId="0" applyFont="1" applyFill="1" applyBorder="1" applyAlignment="1">
      <alignment horizontal="centerContinuous"/>
    </xf>
    <xf numFmtId="0" fontId="22" fillId="5" borderId="0" xfId="0" applyFont="1" applyFill="1" applyAlignment="1">
      <alignment/>
    </xf>
    <xf numFmtId="0" fontId="16" fillId="6" borderId="0" xfId="0" applyFont="1" applyFill="1" applyAlignment="1">
      <alignment horizontal="left"/>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5.xml.rels><?xml version="1.0" encoding="utf-8" standalone="yes"?><Relationships xmlns="http://schemas.openxmlformats.org/package/2006/relationships"><Relationship Id="rId1" Type="http://schemas.openxmlformats.org/officeDocument/2006/relationships/image" Target="../media/image7.emf" /><Relationship Id="rId2" Type="http://schemas.openxmlformats.org/officeDocument/2006/relationships/image" Target="../media/image8.emf" /><Relationship Id="rId3" Type="http://schemas.openxmlformats.org/officeDocument/2006/relationships/image" Target="../media/image9.emf" /><Relationship Id="rId4" Type="http://schemas.openxmlformats.org/officeDocument/2006/relationships/image" Target="../media/image10.emf" /><Relationship Id="rId5" Type="http://schemas.openxmlformats.org/officeDocument/2006/relationships/image" Target="../media/image11.emf" /><Relationship Id="rId6" Type="http://schemas.openxmlformats.org/officeDocument/2006/relationships/image" Target="../media/image12.emf" /><Relationship Id="rId7" Type="http://schemas.openxmlformats.org/officeDocument/2006/relationships/image" Target="../media/image13.emf" /><Relationship Id="rId8" Type="http://schemas.openxmlformats.org/officeDocument/2006/relationships/image" Target="../media/image14.emf" /><Relationship Id="rId9" Type="http://schemas.openxmlformats.org/officeDocument/2006/relationships/image" Target="../media/image15.emf" /><Relationship Id="rId10" Type="http://schemas.openxmlformats.org/officeDocument/2006/relationships/image" Target="../media/image16.emf" /><Relationship Id="rId11" Type="http://schemas.openxmlformats.org/officeDocument/2006/relationships/image" Target="../media/image17.emf" /><Relationship Id="rId12" Type="http://schemas.openxmlformats.org/officeDocument/2006/relationships/image" Target="../media/image18.emf" /><Relationship Id="rId13" Type="http://schemas.openxmlformats.org/officeDocument/2006/relationships/image" Target="../media/image19.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4.emf" /></Relationships>
</file>

<file path=xl/drawings/_rels/vmlDrawing7.v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6.emf" /><Relationship Id="rId3" Type="http://schemas.openxmlformats.org/officeDocument/2006/relationships/image" Target="../media/image20.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38100</xdr:colOff>
      <xdr:row>1</xdr:row>
      <xdr:rowOff>123825</xdr:rowOff>
    </xdr:from>
    <xdr:to>
      <xdr:col>7</xdr:col>
      <xdr:colOff>38100</xdr:colOff>
      <xdr:row>3</xdr:row>
      <xdr:rowOff>66675</xdr:rowOff>
    </xdr:to>
    <xdr:sp>
      <xdr:nvSpPr>
        <xdr:cNvPr id="1" name="Text 8"/>
        <xdr:cNvSpPr txBox="1">
          <a:spLocks noChangeArrowheads="1"/>
        </xdr:cNvSpPr>
      </xdr:nvSpPr>
      <xdr:spPr>
        <a:xfrm>
          <a:off x="2676525" y="285750"/>
          <a:ext cx="1828800" cy="266700"/>
        </a:xfrm>
        <a:prstGeom prst="rect">
          <a:avLst/>
        </a:prstGeom>
        <a:solidFill>
          <a:srgbClr val="00FFFF"/>
        </a:solidFill>
        <a:ln w="9525" cmpd="sng">
          <a:solidFill>
            <a:srgbClr val="000000"/>
          </a:solidFill>
          <a:headEnd type="none"/>
          <a:tailEnd type="none"/>
        </a:ln>
      </xdr:spPr>
      <xdr:txBody>
        <a:bodyPr vertOverflow="clip" wrap="square" anchor="ctr"/>
        <a:p>
          <a:pPr algn="ctr">
            <a:defRPr/>
          </a:pPr>
          <a:r>
            <a:rPr lang="en-US" cap="none" sz="1200" b="0" i="0" u="none" baseline="0"/>
            <a:t>Main Menu</a:t>
          </a:r>
        </a:p>
      </xdr:txBody>
    </xdr:sp>
    <xdr:clientData/>
  </xdr:twoCellAnchor>
  <xdr:twoCellAnchor>
    <xdr:from>
      <xdr:col>4</xdr:col>
      <xdr:colOff>0</xdr:colOff>
      <xdr:row>6</xdr:row>
      <xdr:rowOff>0</xdr:rowOff>
    </xdr:from>
    <xdr:to>
      <xdr:col>6</xdr:col>
      <xdr:colOff>485775</xdr:colOff>
      <xdr:row>7</xdr:row>
      <xdr:rowOff>95250</xdr:rowOff>
    </xdr:to>
    <xdr:sp>
      <xdr:nvSpPr>
        <xdr:cNvPr id="2" name="Text 10"/>
        <xdr:cNvSpPr txBox="1">
          <a:spLocks noChangeArrowheads="1"/>
        </xdr:cNvSpPr>
      </xdr:nvSpPr>
      <xdr:spPr>
        <a:xfrm>
          <a:off x="2638425" y="1209675"/>
          <a:ext cx="1704975" cy="257175"/>
        </a:xfrm>
        <a:prstGeom prst="rect">
          <a:avLst/>
        </a:prstGeom>
        <a:noFill/>
        <a:ln w="1" cmpd="sng">
          <a:noFill/>
        </a:ln>
      </xdr:spPr>
      <xdr:txBody>
        <a:bodyPr vertOverflow="clip" wrap="square" anchor="ctr"/>
        <a:p>
          <a:pPr algn="ctr">
            <a:defRPr/>
          </a:pPr>
          <a:r>
            <a:rPr lang="en-US" cap="none" sz="1000" b="1" i="0" u="none" baseline="0">
              <a:solidFill>
                <a:srgbClr val="00FFFF"/>
              </a:solidFill>
            </a:rPr>
            <a:t>By Phil Turcotte,  VA3UX</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8</xdr:row>
      <xdr:rowOff>0</xdr:rowOff>
    </xdr:from>
    <xdr:to>
      <xdr:col>70</xdr:col>
      <xdr:colOff>0</xdr:colOff>
      <xdr:row>57</xdr:row>
      <xdr:rowOff>0</xdr:rowOff>
    </xdr:to>
    <xdr:sp>
      <xdr:nvSpPr>
        <xdr:cNvPr id="1" name="Text 6"/>
        <xdr:cNvSpPr txBox="1">
          <a:spLocks noChangeArrowheads="1"/>
        </xdr:cNvSpPr>
      </xdr:nvSpPr>
      <xdr:spPr>
        <a:xfrm>
          <a:off x="800100" y="457200"/>
          <a:ext cx="3200400" cy="2800350"/>
        </a:xfrm>
        <a:prstGeom prst="rect">
          <a:avLst/>
        </a:prstGeom>
        <a:noFill/>
        <a:ln w="1" cmpd="sng">
          <a:noFill/>
        </a:ln>
      </xdr:spPr>
      <xdr:txBody>
        <a:bodyPr vertOverflow="clip" wrap="square"/>
        <a:p>
          <a:pPr algn="l">
            <a:defRPr/>
          </a:pPr>
          <a:r>
            <a:rPr lang="en-US" cap="none" sz="900" b="0" i="0" u="none" baseline="0">
              <a:latin typeface="Arial"/>
              <a:ea typeface="Arial"/>
              <a:cs typeface="Arial"/>
            </a:rPr>
            <a:t>These calculations are based on the "Old Standard" formulas found in ARRL Handbooks prior to the 1995 edition, Bill Orr's Radio Handbook, Eimac's "Care and Feeding..", etc.  They give satisfactory results for typical vacuum tube RF linear amplifier output matching networks.
The actual "Q" of the network designed from these equations is higher than the designed "Q".  This error is small for output networks, but it is quite high for amplifier input matching networks where the input impedance is low and output impedance is only slightly higher.
The appearance of " #NUM " in any of the cells indicates that a Pi network solution does not exist for the combination of USER INPUTS selected.  This happens when one of the circuit values either goes to infinity or goes to zero.  Change 1 or 2 of your design values a little at a time until a solution appears.
The User Input cells are highlighted in yellow. You can enter any values you wish in these cells.  All other cells are locked and cannot be changed.
Calulated Output values are shown in the gray cells.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0</xdr:colOff>
      <xdr:row>8</xdr:row>
      <xdr:rowOff>0</xdr:rowOff>
    </xdr:from>
    <xdr:to>
      <xdr:col>71</xdr:col>
      <xdr:colOff>0</xdr:colOff>
      <xdr:row>49</xdr:row>
      <xdr:rowOff>0</xdr:rowOff>
    </xdr:to>
    <xdr:sp macro="[0]!Text4_Click">
      <xdr:nvSpPr>
        <xdr:cNvPr id="1" name="Text 4"/>
        <xdr:cNvSpPr txBox="1">
          <a:spLocks noChangeArrowheads="1"/>
        </xdr:cNvSpPr>
      </xdr:nvSpPr>
      <xdr:spPr>
        <a:xfrm>
          <a:off x="857250" y="457200"/>
          <a:ext cx="3200400" cy="2343150"/>
        </a:xfrm>
        <a:prstGeom prst="rect">
          <a:avLst/>
        </a:prstGeom>
        <a:noFill/>
        <a:ln w="1" cmpd="sng">
          <a:noFill/>
        </a:ln>
      </xdr:spPr>
      <xdr:txBody>
        <a:bodyPr vertOverflow="clip" wrap="square"/>
        <a:p>
          <a:pPr algn="l">
            <a:defRPr/>
          </a:pPr>
          <a:r>
            <a:rPr lang="en-US" cap="none" sz="900" b="0" i="0" u="none" baseline="0">
              <a:latin typeface="Arial"/>
              <a:ea typeface="Arial"/>
              <a:cs typeface="Arial"/>
            </a:rPr>
            <a:t>These calculations are based on the August 1983 QST article by Elmer Wingfield, W5FD.  The equations were incorporated in the  ARRL Handbooks, 1995 and later editions.  They give accurate network values based on the design "Q".  They can be used for input or output matching networks.  It doesn't matter whether Rin &gt; Rout or Rin &lt; Rout.
The appearance of " #NUM " in any of the cells indicates that a Pi network solution does not exist for the combination of USER INPUTS selected.  This happens when one of the circuit values either goes to infinity or goes to zero.  Change 1 or 2 of your design values a little at a time until a solution appears.
The User Input cells are highlighted in yellow. You can enter any values you wish in these cells.  All other cells are locked and cannot be changed.
Calulated Output values are shown in the gray cells.</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8</xdr:row>
      <xdr:rowOff>0</xdr:rowOff>
    </xdr:from>
    <xdr:to>
      <xdr:col>69</xdr:col>
      <xdr:colOff>0</xdr:colOff>
      <xdr:row>54</xdr:row>
      <xdr:rowOff>0</xdr:rowOff>
    </xdr:to>
    <xdr:sp macro="[0]!Text4_Click">
      <xdr:nvSpPr>
        <xdr:cNvPr id="1" name="Text 4"/>
        <xdr:cNvSpPr txBox="1">
          <a:spLocks noChangeArrowheads="1"/>
        </xdr:cNvSpPr>
      </xdr:nvSpPr>
      <xdr:spPr>
        <a:xfrm>
          <a:off x="742950" y="457200"/>
          <a:ext cx="3200400" cy="2628900"/>
        </a:xfrm>
        <a:prstGeom prst="rect">
          <a:avLst/>
        </a:prstGeom>
        <a:noFill/>
        <a:ln w="1" cmpd="sng">
          <a:noFill/>
        </a:ln>
      </xdr:spPr>
      <xdr:txBody>
        <a:bodyPr vertOverflow="clip" wrap="square"/>
        <a:p>
          <a:pPr algn="l">
            <a:defRPr/>
          </a:pPr>
          <a:r>
            <a:rPr lang="en-US" cap="none" sz="900" b="0" i="0" u="none" baseline="0">
              <a:latin typeface="Arial"/>
              <a:ea typeface="Arial"/>
              <a:cs typeface="Arial"/>
            </a:rPr>
            <a:t>These calculations are based on the August 1983 QST article by Elmer Wingfield, W5FD.  The equations were incorporated in the  ARRL Handbooks, 1995 and later editions.  They give accurate network values based on the design "Q".  They should be used primarily for vacuum tube RF Linear amplifier output matching networks where Rin (tube load impedance ) is greater than Rout .
Note that Rm - the "virtual" or  intermediate impedance of the network - is calculated automatically to provide good balance in the "Tee" section of the network.
The appearance of " #NUM " in any of the cells indicates that a Pi network solution does not exist for the combination of USER INPUTS selected.  This happens when one of the circuit values either goes to infinity or goes to zero.  Change 1 or 2 of your design values a little at a time until a solution appears.
The User Input cells are highlighted in yellow. You can enter any values you wish in these cells.  All other cells are locked and cannot be changed.
Calulated Output values are shown in the gray cells.</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27</xdr:row>
      <xdr:rowOff>85725</xdr:rowOff>
    </xdr:from>
    <xdr:to>
      <xdr:col>10</xdr:col>
      <xdr:colOff>1047750</xdr:colOff>
      <xdr:row>47</xdr:row>
      <xdr:rowOff>66675</xdr:rowOff>
    </xdr:to>
    <xdr:grpSp>
      <xdr:nvGrpSpPr>
        <xdr:cNvPr id="1" name="Group 23"/>
        <xdr:cNvGrpSpPr>
          <a:grpSpLocks/>
        </xdr:cNvGrpSpPr>
      </xdr:nvGrpSpPr>
      <xdr:grpSpPr>
        <a:xfrm>
          <a:off x="57150" y="5124450"/>
          <a:ext cx="7315200" cy="3219450"/>
          <a:chOff x="-1798" y="-13682"/>
          <a:chExt cx="21504" cy="338"/>
        </a:xfrm>
        <a:solidFill>
          <a:srgbClr val="FFFFFF"/>
        </a:solidFill>
      </xdr:grpSpPr>
      <xdr:sp>
        <xdr:nvSpPr>
          <xdr:cNvPr id="2" name="Rectangle 3"/>
          <xdr:cNvSpPr>
            <a:spLocks/>
          </xdr:cNvSpPr>
        </xdr:nvSpPr>
        <xdr:spPr>
          <a:xfrm>
            <a:off x="-1798" y="-13682"/>
            <a:ext cx="21504" cy="338"/>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4" name="Picture 6"/>
          <xdr:cNvPicPr preferRelativeResize="1">
            <a:picLocks noChangeAspect="1"/>
          </xdr:cNvPicPr>
        </xdr:nvPicPr>
        <xdr:blipFill>
          <a:blip r:embed="rId1"/>
          <a:stretch>
            <a:fillRect/>
          </a:stretch>
        </xdr:blipFill>
        <xdr:spPr>
          <a:xfrm>
            <a:off x="-1266" y="-13592"/>
            <a:ext cx="3220" cy="46"/>
          </a:xfrm>
          <a:prstGeom prst="rect">
            <a:avLst/>
          </a:prstGeom>
          <a:solidFill>
            <a:srgbClr val="FFFFFF"/>
          </a:solidFill>
          <a:ln w="1" cmpd="sng">
            <a:noFill/>
          </a:ln>
        </xdr:spPr>
      </xdr:pic>
      <xdr:pic>
        <xdr:nvPicPr>
          <xdr:cNvPr id="5" name="Picture 7"/>
          <xdr:cNvPicPr preferRelativeResize="1">
            <a:picLocks noChangeAspect="1"/>
          </xdr:cNvPicPr>
        </xdr:nvPicPr>
        <xdr:blipFill>
          <a:blip r:embed="rId2"/>
          <a:stretch>
            <a:fillRect/>
          </a:stretch>
        </xdr:blipFill>
        <xdr:spPr>
          <a:xfrm>
            <a:off x="-1320" y="-13517"/>
            <a:ext cx="3726" cy="43"/>
          </a:xfrm>
          <a:prstGeom prst="rect">
            <a:avLst/>
          </a:prstGeom>
          <a:solidFill>
            <a:srgbClr val="FFFFFF"/>
          </a:solidFill>
          <a:ln w="1" cmpd="sng">
            <a:noFill/>
          </a:ln>
        </xdr:spPr>
      </xdr:pic>
      <xdr:pic>
        <xdr:nvPicPr>
          <xdr:cNvPr id="6" name="Picture 8"/>
          <xdr:cNvPicPr preferRelativeResize="1">
            <a:picLocks noChangeAspect="1"/>
          </xdr:cNvPicPr>
        </xdr:nvPicPr>
        <xdr:blipFill>
          <a:blip r:embed="rId3"/>
          <a:stretch>
            <a:fillRect/>
          </a:stretch>
        </xdr:blipFill>
        <xdr:spPr>
          <a:xfrm>
            <a:off x="-1432" y="-13453"/>
            <a:ext cx="3838" cy="43"/>
          </a:xfrm>
          <a:prstGeom prst="rect">
            <a:avLst/>
          </a:prstGeom>
          <a:solidFill>
            <a:srgbClr val="FFFFFF"/>
          </a:solidFill>
          <a:ln w="1" cmpd="sng">
            <a:noFill/>
          </a:ln>
        </xdr:spPr>
      </xdr:pic>
      <xdr:pic>
        <xdr:nvPicPr>
          <xdr:cNvPr id="7" name="Picture 9"/>
          <xdr:cNvPicPr preferRelativeResize="1">
            <a:picLocks noChangeAspect="1"/>
          </xdr:cNvPicPr>
        </xdr:nvPicPr>
        <xdr:blipFill>
          <a:blip r:embed="rId4"/>
          <a:stretch>
            <a:fillRect/>
          </a:stretch>
        </xdr:blipFill>
        <xdr:spPr>
          <a:xfrm>
            <a:off x="3186" y="-13658"/>
            <a:ext cx="2742" cy="47"/>
          </a:xfrm>
          <a:prstGeom prst="rect">
            <a:avLst/>
          </a:prstGeom>
          <a:solidFill>
            <a:srgbClr val="FFFFFF"/>
          </a:solidFill>
          <a:ln w="1" cmpd="sng">
            <a:noFill/>
          </a:ln>
        </xdr:spPr>
      </xdr:pic>
      <xdr:pic>
        <xdr:nvPicPr>
          <xdr:cNvPr id="8" name="Picture 10"/>
          <xdr:cNvPicPr preferRelativeResize="1">
            <a:picLocks noChangeAspect="1"/>
          </xdr:cNvPicPr>
        </xdr:nvPicPr>
        <xdr:blipFill>
          <a:blip r:embed="rId5"/>
          <a:stretch>
            <a:fillRect/>
          </a:stretch>
        </xdr:blipFill>
        <xdr:spPr>
          <a:xfrm>
            <a:off x="2852" y="-13591"/>
            <a:ext cx="4451" cy="46"/>
          </a:xfrm>
          <a:prstGeom prst="rect">
            <a:avLst/>
          </a:prstGeom>
          <a:solidFill>
            <a:srgbClr val="FFFFFF"/>
          </a:solidFill>
          <a:ln w="1" cmpd="sng">
            <a:noFill/>
          </a:ln>
        </xdr:spPr>
      </xdr:pic>
      <xdr:pic>
        <xdr:nvPicPr>
          <xdr:cNvPr id="9" name="Picture 11"/>
          <xdr:cNvPicPr preferRelativeResize="1">
            <a:picLocks noChangeAspect="1"/>
          </xdr:cNvPicPr>
        </xdr:nvPicPr>
        <xdr:blipFill>
          <a:blip r:embed="rId6"/>
          <a:stretch>
            <a:fillRect/>
          </a:stretch>
        </xdr:blipFill>
        <xdr:spPr>
          <a:xfrm>
            <a:off x="8142" y="-13588"/>
            <a:ext cx="3360" cy="47"/>
          </a:xfrm>
          <a:prstGeom prst="rect">
            <a:avLst/>
          </a:prstGeom>
          <a:solidFill>
            <a:srgbClr val="FFFFFF"/>
          </a:solidFill>
          <a:ln w="1" cmpd="sng">
            <a:noFill/>
          </a:ln>
        </xdr:spPr>
      </xdr:pic>
      <xdr:pic>
        <xdr:nvPicPr>
          <xdr:cNvPr id="10" name="Picture 12"/>
          <xdr:cNvPicPr preferRelativeResize="1">
            <a:picLocks noChangeAspect="1"/>
          </xdr:cNvPicPr>
        </xdr:nvPicPr>
        <xdr:blipFill>
          <a:blip r:embed="rId7"/>
          <a:stretch>
            <a:fillRect/>
          </a:stretch>
        </xdr:blipFill>
        <xdr:spPr>
          <a:xfrm>
            <a:off x="12174" y="-13589"/>
            <a:ext cx="2742" cy="47"/>
          </a:xfrm>
          <a:prstGeom prst="rect">
            <a:avLst/>
          </a:prstGeom>
          <a:solidFill>
            <a:srgbClr val="FFFFFF"/>
          </a:solidFill>
          <a:ln w="1" cmpd="sng">
            <a:noFill/>
          </a:ln>
        </xdr:spPr>
      </xdr:pic>
      <xdr:pic>
        <xdr:nvPicPr>
          <xdr:cNvPr id="11" name="Picture 13"/>
          <xdr:cNvPicPr preferRelativeResize="1">
            <a:picLocks noChangeAspect="1"/>
          </xdr:cNvPicPr>
        </xdr:nvPicPr>
        <xdr:blipFill>
          <a:blip r:embed="rId8"/>
          <a:stretch>
            <a:fillRect/>
          </a:stretch>
        </xdr:blipFill>
        <xdr:spPr>
          <a:xfrm>
            <a:off x="2739" y="-13525"/>
            <a:ext cx="15064" cy="56"/>
          </a:xfrm>
          <a:prstGeom prst="rect">
            <a:avLst/>
          </a:prstGeom>
          <a:solidFill>
            <a:srgbClr val="FFFFFF"/>
          </a:solidFill>
          <a:ln w="1" cmpd="sng">
            <a:noFill/>
          </a:ln>
        </xdr:spPr>
      </xdr:pic>
      <xdr:pic>
        <xdr:nvPicPr>
          <xdr:cNvPr id="12" name="Picture 14"/>
          <xdr:cNvPicPr preferRelativeResize="1">
            <a:picLocks noChangeAspect="1"/>
          </xdr:cNvPicPr>
        </xdr:nvPicPr>
        <xdr:blipFill>
          <a:blip r:embed="rId9"/>
          <a:stretch>
            <a:fillRect/>
          </a:stretch>
        </xdr:blipFill>
        <xdr:spPr>
          <a:xfrm>
            <a:off x="3492" y="-13452"/>
            <a:ext cx="3054" cy="47"/>
          </a:xfrm>
          <a:prstGeom prst="rect">
            <a:avLst/>
          </a:prstGeom>
          <a:solidFill>
            <a:srgbClr val="FFFFFF"/>
          </a:solidFill>
          <a:ln w="1" cmpd="sng">
            <a:noFill/>
          </a:ln>
        </xdr:spPr>
      </xdr:pic>
      <xdr:pic>
        <xdr:nvPicPr>
          <xdr:cNvPr id="13" name="Picture 15"/>
          <xdr:cNvPicPr preferRelativeResize="1">
            <a:picLocks noChangeAspect="1"/>
          </xdr:cNvPicPr>
        </xdr:nvPicPr>
        <xdr:blipFill>
          <a:blip r:embed="rId10"/>
          <a:stretch>
            <a:fillRect/>
          </a:stretch>
        </xdr:blipFill>
        <xdr:spPr>
          <a:xfrm>
            <a:off x="7244" y="-13657"/>
            <a:ext cx="5602" cy="55"/>
          </a:xfrm>
          <a:prstGeom prst="rect">
            <a:avLst/>
          </a:prstGeom>
          <a:solidFill>
            <a:srgbClr val="FFFFFF"/>
          </a:solidFill>
          <a:ln w="1" cmpd="sng">
            <a:noFill/>
          </a:ln>
        </xdr:spPr>
      </xdr:pic>
      <xdr:pic>
        <xdr:nvPicPr>
          <xdr:cNvPr id="14" name="Picture 16"/>
          <xdr:cNvPicPr preferRelativeResize="1">
            <a:picLocks noChangeAspect="1"/>
          </xdr:cNvPicPr>
        </xdr:nvPicPr>
        <xdr:blipFill>
          <a:blip r:embed="rId11"/>
          <a:stretch>
            <a:fillRect/>
          </a:stretch>
        </xdr:blipFill>
        <xdr:spPr>
          <a:xfrm>
            <a:off x="15507" y="-13630"/>
            <a:ext cx="3919" cy="23"/>
          </a:xfrm>
          <a:prstGeom prst="rect">
            <a:avLst/>
          </a:prstGeom>
          <a:solidFill>
            <a:srgbClr val="FFFFFF"/>
          </a:solidFill>
          <a:ln w="1" cmpd="sng">
            <a:noFill/>
          </a:ln>
        </xdr:spPr>
      </xdr:pic>
      <xdr:pic>
        <xdr:nvPicPr>
          <xdr:cNvPr id="15" name="Picture 17"/>
          <xdr:cNvPicPr preferRelativeResize="1">
            <a:picLocks noChangeAspect="1"/>
          </xdr:cNvPicPr>
        </xdr:nvPicPr>
        <xdr:blipFill>
          <a:blip r:embed="rId12"/>
          <a:stretch>
            <a:fillRect/>
          </a:stretch>
        </xdr:blipFill>
        <xdr:spPr>
          <a:xfrm>
            <a:off x="15421" y="-13658"/>
            <a:ext cx="3752" cy="23"/>
          </a:xfrm>
          <a:prstGeom prst="rect">
            <a:avLst/>
          </a:prstGeom>
          <a:solidFill>
            <a:srgbClr val="FFFFFF"/>
          </a:solidFill>
          <a:ln w="1" cmpd="sng">
            <a:noFill/>
          </a:ln>
        </xdr:spPr>
      </xdr:pic>
      <xdr:pic>
        <xdr:nvPicPr>
          <xdr:cNvPr id="16" name="Picture 18"/>
          <xdr:cNvPicPr preferRelativeResize="1">
            <a:picLocks noChangeAspect="1"/>
          </xdr:cNvPicPr>
        </xdr:nvPicPr>
        <xdr:blipFill>
          <a:blip r:embed="rId13"/>
          <a:stretch>
            <a:fillRect/>
          </a:stretch>
        </xdr:blipFill>
        <xdr:spPr>
          <a:xfrm>
            <a:off x="7164" y="-13453"/>
            <a:ext cx="4537" cy="55"/>
          </a:xfrm>
          <a:prstGeom prst="rect">
            <a:avLst/>
          </a:prstGeom>
          <a:solidFill>
            <a:srgbClr val="FFFFFF"/>
          </a:solidFill>
          <a:ln w="1" cmpd="sng">
            <a:noFill/>
          </a:ln>
        </xdr:spPr>
      </xdr:pic>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2</xdr:row>
      <xdr:rowOff>57150</xdr:rowOff>
    </xdr:from>
    <xdr:to>
      <xdr:col>11</xdr:col>
      <xdr:colOff>38100</xdr:colOff>
      <xdr:row>34</xdr:row>
      <xdr:rowOff>9525</xdr:rowOff>
    </xdr:to>
    <xdr:sp fLocksText="0">
      <xdr:nvSpPr>
        <xdr:cNvPr id="1" name="Text 1"/>
        <xdr:cNvSpPr txBox="1">
          <a:spLocks noChangeArrowheads="1"/>
        </xdr:cNvSpPr>
      </xdr:nvSpPr>
      <xdr:spPr>
        <a:xfrm>
          <a:off x="638175" y="381000"/>
          <a:ext cx="6105525" cy="5133975"/>
        </a:xfrm>
        <a:prstGeom prst="rect">
          <a:avLst/>
        </a:prstGeom>
        <a:solidFill>
          <a:srgbClr val="FFFFC0"/>
        </a:solidFill>
        <a:ln w="1714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
   </a:t>
          </a:r>
          <a:r>
            <a:rPr lang="en-US" cap="none" sz="1400" b="1" i="1" u="none" baseline="0">
              <a:solidFill>
                <a:srgbClr val="0000FF"/>
              </a:solidFill>
              <a:latin typeface="Arial"/>
              <a:ea typeface="Arial"/>
              <a:cs typeface="Arial"/>
            </a:rPr>
            <a:t>Instructions</a:t>
          </a:r>
          <a:r>
            <a:rPr lang="en-US" cap="none" sz="1000" b="0" i="0" u="none" baseline="0">
              <a:latin typeface="Arial"/>
              <a:ea typeface="Arial"/>
              <a:cs typeface="Arial"/>
            </a:rPr>
            <a:t>
1.  From the </a:t>
          </a:r>
          <a:r>
            <a:rPr lang="en-US" cap="none" sz="1000" b="1" i="0" u="none" baseline="0">
              <a:latin typeface="Arial"/>
              <a:ea typeface="Arial"/>
              <a:cs typeface="Arial"/>
            </a:rPr>
            <a:t>Main Menu</a:t>
          </a:r>
          <a:r>
            <a:rPr lang="en-US" cap="none" sz="1000" b="0" i="0" u="none" baseline="0">
              <a:latin typeface="Arial"/>
              <a:ea typeface="Arial"/>
              <a:cs typeface="Arial"/>
            </a:rPr>
            <a:t> page, click on the button to select the type of calculations you want.  This will take you to a page where those calculations are found by themselves.  The </a:t>
          </a:r>
          <a:r>
            <a:rPr lang="en-US" cap="none" sz="1000" b="1" i="0" u="none" baseline="0">
              <a:latin typeface="Arial"/>
              <a:ea typeface="Arial"/>
              <a:cs typeface="Arial"/>
            </a:rPr>
            <a:t>"Pi Network"</a:t>
          </a:r>
          <a:r>
            <a:rPr lang="en-US" cap="none" sz="1000" b="0" i="0" u="none" baseline="0">
              <a:latin typeface="Arial"/>
              <a:ea typeface="Arial"/>
              <a:cs typeface="Arial"/>
            </a:rPr>
            <a:t> calculations can be used for input or output matching networks.  The </a:t>
          </a:r>
          <a:r>
            <a:rPr lang="en-US" cap="none" sz="1000" b="1" i="0" u="none" baseline="0">
              <a:latin typeface="Arial"/>
              <a:ea typeface="Arial"/>
              <a:cs typeface="Arial"/>
            </a:rPr>
            <a:t>"Pi-L Network"</a:t>
          </a:r>
          <a:r>
            <a:rPr lang="en-US" cap="none" sz="1000" b="0" i="0" u="none" baseline="0">
              <a:latin typeface="Arial"/>
              <a:ea typeface="Arial"/>
              <a:cs typeface="Arial"/>
            </a:rPr>
            <a:t> calculations are mainly for output matching networks in vacuum tube RF linear amplifiers,  where Rin is higher than Rout.
2.  </a:t>
          </a:r>
          <a:r>
            <a:rPr lang="en-US" cap="none" sz="1000" b="1" i="0" u="none" baseline="0">
              <a:latin typeface="Arial"/>
              <a:ea typeface="Arial"/>
              <a:cs typeface="Arial"/>
            </a:rPr>
            <a:t>USER INPUTS</a:t>
          </a:r>
          <a:r>
            <a:rPr lang="en-US" cap="none" sz="1000" b="0" i="0" u="none" baseline="0">
              <a:latin typeface="Arial"/>
              <a:ea typeface="Arial"/>
              <a:cs typeface="Arial"/>
            </a:rPr>
            <a:t> are cells highlighted in yellow.  You can enter you're own values in these cells, such as Rin, Rout, "Q", and frequency. You can change any of these while leaving the others alone to see what effect your change makes to the network values.  For example you might enter Rin (or RL) and Rout values,  and leave them alone while you change the "Q" and frequency values by small amounts.
3. The program automatically calculates the component values for the network and displays them in the
</a:t>
          </a:r>
          <a:r>
            <a:rPr lang="en-US" cap="none" sz="1000" b="1" i="0" u="none" baseline="0">
              <a:latin typeface="Arial"/>
              <a:ea typeface="Arial"/>
              <a:cs typeface="Arial"/>
            </a:rPr>
            <a:t>CALCULATED OUTPUTS</a:t>
          </a:r>
          <a:r>
            <a:rPr lang="en-US" cap="none" sz="1000" b="0" i="0" u="none" baseline="0">
              <a:latin typeface="Arial"/>
              <a:ea typeface="Arial"/>
              <a:cs typeface="Arial"/>
            </a:rPr>
            <a:t> tables.  The calculated outputs are the cells highlighted in gray.  Component values (C1, C2, L1, L2) are shown. The reactances for each component are also shown as a matter of interest.
4. The </a:t>
          </a:r>
          <a:r>
            <a:rPr lang="en-US" cap="none" sz="1000" b="1" i="0" u="none" baseline="0">
              <a:latin typeface="Arial"/>
              <a:ea typeface="Arial"/>
              <a:cs typeface="Arial"/>
            </a:rPr>
            <a:t>equations </a:t>
          </a:r>
          <a:r>
            <a:rPr lang="en-US" cap="none" sz="1000" b="0" i="0" u="none" baseline="0">
              <a:latin typeface="Arial"/>
              <a:ea typeface="Arial"/>
              <a:cs typeface="Arial"/>
            </a:rPr>
            <a:t>used in the calculations on each sheet can be viewed by scrolling down the sheet.
5.  The "</a:t>
          </a:r>
          <a:r>
            <a:rPr lang="en-US" cap="none" sz="1000" b="1" i="0" u="none" baseline="0">
              <a:latin typeface="Arial"/>
              <a:ea typeface="Arial"/>
              <a:cs typeface="Arial"/>
            </a:rPr>
            <a:t>Back to Main Menu"</a:t>
          </a:r>
          <a:r>
            <a:rPr lang="en-US" cap="none" sz="1000" b="0" i="0" u="none" baseline="0">
              <a:latin typeface="Arial"/>
              <a:ea typeface="Arial"/>
              <a:cs typeface="Arial"/>
            </a:rPr>
            <a:t> button returns you to the Main Menu.
6. The </a:t>
          </a:r>
          <a:r>
            <a:rPr lang="en-US" cap="none" sz="1000" b="1" i="0" u="none" baseline="0">
              <a:latin typeface="Arial"/>
              <a:ea typeface="Arial"/>
              <a:cs typeface="Arial"/>
            </a:rPr>
            <a:t>"Exit"</a:t>
          </a:r>
          <a:r>
            <a:rPr lang="en-US" cap="none" sz="1000" b="0" i="0" u="none" baseline="0">
              <a:latin typeface="Arial"/>
              <a:ea typeface="Arial"/>
              <a:cs typeface="Arial"/>
            </a:rPr>
            <a:t> button on the Main Menu page closes the entire Excel workbook and asks whether you want to save any changes before you quit. It is not necessary to save changes.  Exiting just closes this Excel workbook ("spreadsheet") - it does not close Excel itself.</a:t>
          </a:r>
        </a:p>
      </xdr:txBody>
    </xdr:sp>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oleObject" Target="../embeddings/oleObject_2_1.bin" /><Relationship Id="rId3" Type="http://schemas.openxmlformats.org/officeDocument/2006/relationships/vmlDrawing" Target="../drawings/vmlDrawing3.v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oleObject" Target="../embeddings/oleObject_4_1.bin" /><Relationship Id="rId3" Type="http://schemas.openxmlformats.org/officeDocument/2006/relationships/vmlDrawing" Target="../drawings/vmlDrawing5.vml" /><Relationship Id="rId4"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drawing" Target="../drawings/drawing4.xml" /></Relationships>
</file>

<file path=xl/worksheets/_rels/sheet7.xml.rels><?xml version="1.0" encoding="utf-8" standalone="yes"?><Relationships xmlns="http://schemas.openxmlformats.org/package/2006/relationships"><Relationship Id="rId1" Type="http://schemas.openxmlformats.org/officeDocument/2006/relationships/oleObject" Target="../embeddings/oleObject_6_0.bin" /><Relationship Id="rId2" Type="http://schemas.openxmlformats.org/officeDocument/2006/relationships/oleObject" Target="../embeddings/oleObject_6_1.bin" /><Relationship Id="rId3" Type="http://schemas.openxmlformats.org/officeDocument/2006/relationships/oleObject" Target="../embeddings/oleObject_6_2.bin" /><Relationship Id="rId4" Type="http://schemas.openxmlformats.org/officeDocument/2006/relationships/vmlDrawing" Target="../drawings/vmlDrawing7.vml" /><Relationship Id="rId5" Type="http://schemas.openxmlformats.org/officeDocument/2006/relationships/drawing" Target="../drawings/drawing5.xml" /><Relationship Id="rId6"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drawing" Target="../drawings/drawing6.xml"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s>
</file>

<file path=xl/worksheets/sheet1.xml><?xml version="1.0" encoding="utf-8"?>
<worksheet xmlns="http://schemas.openxmlformats.org/spreadsheetml/2006/main" xmlns:r="http://schemas.openxmlformats.org/officeDocument/2006/relationships">
  <dimension ref="A1:K26"/>
  <sheetViews>
    <sheetView showGridLines="0" showRowColHeaders="0" showOutlineSymbols="0" workbookViewId="0" topLeftCell="A1">
      <pane xSplit="11" ySplit="24" topLeftCell="L25" activePane="bottomRight" state="frozen"/>
      <selection pane="topLeft" activeCell="A2" sqref="A2"/>
      <selection pane="topRight" activeCell="L2" sqref="L2"/>
      <selection pane="bottomLeft" activeCell="A25" sqref="A25"/>
      <selection pane="bottomRight" activeCell="I7" sqref="I7"/>
    </sheetView>
  </sheetViews>
  <sheetFormatPr defaultColWidth="9.140625" defaultRowHeight="12.75"/>
  <cols>
    <col min="1" max="1" width="12.140625" style="20" customWidth="1"/>
    <col min="2" max="9" width="9.140625" style="20" customWidth="1"/>
    <col min="10" max="10" width="12.00390625" style="20" customWidth="1"/>
    <col min="11" max="11" width="16.8515625" style="20" customWidth="1"/>
    <col min="12" max="12" width="9.140625" style="20" customWidth="1"/>
    <col min="13" max="30" width="0" style="20" hidden="1" customWidth="1"/>
    <col min="31" max="16384" width="9.140625" style="20" customWidth="1"/>
  </cols>
  <sheetData>
    <row r="1" ht="12.75">
      <c r="K1" s="21"/>
    </row>
    <row r="2" ht="12.75">
      <c r="K2" s="21"/>
    </row>
    <row r="3" ht="12.75">
      <c r="K3" s="21"/>
    </row>
    <row r="4" ht="12.75">
      <c r="K4" s="21"/>
    </row>
    <row r="5" spans="1:11" ht="31.5" customHeight="1">
      <c r="A5" s="22"/>
      <c r="B5" s="22"/>
      <c r="C5" s="51" t="s">
        <v>0</v>
      </c>
      <c r="D5" s="22"/>
      <c r="E5" s="22"/>
      <c r="F5" s="22"/>
      <c r="G5" s="22"/>
      <c r="H5" s="22"/>
      <c r="I5" s="22"/>
      <c r="J5" s="22"/>
      <c r="K5" s="23"/>
    </row>
    <row r="6" ht="12.75">
      <c r="K6" s="21"/>
    </row>
    <row r="7" ht="12.75">
      <c r="K7" s="21"/>
    </row>
    <row r="8" ht="12.75">
      <c r="K8" s="21"/>
    </row>
    <row r="9" ht="12.75">
      <c r="K9" s="21"/>
    </row>
    <row r="10" ht="12.75">
      <c r="K10" s="21"/>
    </row>
    <row r="11" ht="12.75">
      <c r="K11" s="21"/>
    </row>
    <row r="12" ht="12.75">
      <c r="K12" s="21"/>
    </row>
    <row r="13" ht="12.75">
      <c r="K13" s="21"/>
    </row>
    <row r="14" ht="12.75">
      <c r="K14" s="21"/>
    </row>
    <row r="15" spans="4:11" ht="12.75">
      <c r="D15" s="45"/>
      <c r="K15" s="21"/>
    </row>
    <row r="16" ht="12.75">
      <c r="K16" s="21"/>
    </row>
    <row r="17" ht="12.75">
      <c r="K17" s="21"/>
    </row>
    <row r="18" ht="12.75">
      <c r="K18" s="21"/>
    </row>
    <row r="19" ht="12.75">
      <c r="K19" s="21"/>
    </row>
    <row r="20" ht="12.75">
      <c r="K20" s="21"/>
    </row>
    <row r="21" ht="30.75" customHeight="1">
      <c r="K21" s="21"/>
    </row>
    <row r="22" ht="29.25" customHeight="1">
      <c r="K22" s="21"/>
    </row>
    <row r="23" ht="36.75" customHeight="1">
      <c r="K23" s="21"/>
    </row>
    <row r="24" ht="12.75">
      <c r="K24" s="21"/>
    </row>
    <row r="25" ht="12.75">
      <c r="K25" s="21"/>
    </row>
    <row r="26" ht="12.75">
      <c r="K26" s="21"/>
    </row>
  </sheetData>
  <sheetProtection password="CA79" sheet="1" objects="1" scenarios="1"/>
  <printOptions/>
  <pageMargins left="0.75" right="0.75" top="1" bottom="1" header="0.5" footer="0.5"/>
  <pageSetup horizontalDpi="300" verticalDpi="300" orientation="portrait" r:id="rId3"/>
  <headerFooter alignWithMargins="0">
    <oddHeader>&amp;C&amp;A</oddHeader>
    <oddFooter>&amp;CPage &amp;P</oddFooter>
  </headerFooter>
  <drawing r:id="rId2"/>
  <legacyDrawing r:id="rId1"/>
</worksheet>
</file>

<file path=xl/worksheets/sheet2.xml><?xml version="1.0" encoding="utf-8"?>
<worksheet xmlns="http://schemas.openxmlformats.org/spreadsheetml/2006/main" xmlns:r="http://schemas.openxmlformats.org/officeDocument/2006/relationships">
  <dimension ref="A1:A1"/>
  <sheetViews>
    <sheetView showRowColHeaders="0" showZeros="0" showOutlineSymbols="0" workbookViewId="0" topLeftCell="A1">
      <selection activeCell="A1" sqref="A1"/>
    </sheetView>
  </sheetViews>
  <sheetFormatPr defaultColWidth="0.85546875" defaultRowHeight="4.5" customHeight="1"/>
  <sheetData/>
  <sheetProtection sheet="1"/>
  <printOptions gridLines="1"/>
  <pageMargins left="0.75" right="0.75" top="1" bottom="1" header="0.5" footer="0.5"/>
  <pageSetup horizontalDpi="300" verticalDpi="300" orientation="portrait" r:id="rId3"/>
  <headerFooter alignWithMargins="0">
    <oddHeader>&amp;C&amp;A</oddHeader>
    <oddFooter>&amp;CPage &amp;P</oddFooter>
  </headerFooter>
  <drawing r:id="rId2"/>
  <legacyDrawing r:id="rId1"/>
</worksheet>
</file>

<file path=xl/worksheets/sheet3.xml><?xml version="1.0" encoding="utf-8"?>
<worksheet xmlns="http://schemas.openxmlformats.org/spreadsheetml/2006/main" xmlns:r="http://schemas.openxmlformats.org/officeDocument/2006/relationships">
  <dimension ref="A2:N70"/>
  <sheetViews>
    <sheetView showGridLines="0" showRowColHeaders="0" tabSelected="1" workbookViewId="0" topLeftCell="A1">
      <pane xSplit="11" topLeftCell="L1" activePane="topRight" state="frozen"/>
      <selection pane="topLeft" activeCell="A2" sqref="A2"/>
      <selection pane="topRight" activeCell="D27" sqref="D27"/>
    </sheetView>
  </sheetViews>
  <sheetFormatPr defaultColWidth="9.140625" defaultRowHeight="12.75"/>
  <cols>
    <col min="1" max="1" width="12.57421875" style="0" customWidth="1"/>
    <col min="3" max="3" width="8.140625" style="0" customWidth="1"/>
    <col min="5" max="5" width="9.57421875" style="0" customWidth="1"/>
    <col min="10" max="10" width="10.7109375" style="0" customWidth="1"/>
    <col min="11" max="11" width="17.140625" style="0" customWidth="1"/>
    <col min="12" max="12" width="9.7109375" style="0" customWidth="1"/>
  </cols>
  <sheetData>
    <row r="1" ht="12.75" hidden="1"/>
    <row r="2" spans="1:14" ht="12.75">
      <c r="A2" s="24"/>
      <c r="B2" s="24"/>
      <c r="C2" s="24"/>
      <c r="D2" s="24"/>
      <c r="E2" s="24"/>
      <c r="F2" s="24"/>
      <c r="G2" s="24"/>
      <c r="H2" s="24"/>
      <c r="I2" s="24"/>
      <c r="J2" s="24"/>
      <c r="K2" s="24"/>
      <c r="L2" s="24"/>
      <c r="M2" s="24"/>
      <c r="N2" s="24"/>
    </row>
    <row r="3" spans="1:14" ht="12.75">
      <c r="A3" s="24"/>
      <c r="B3" s="24"/>
      <c r="C3" s="24"/>
      <c r="D3" s="24"/>
      <c r="E3" s="24"/>
      <c r="F3" s="24"/>
      <c r="G3" s="24"/>
      <c r="H3" s="24"/>
      <c r="I3" s="24"/>
      <c r="J3" s="44" t="s">
        <v>1</v>
      </c>
      <c r="K3" s="24"/>
      <c r="L3" s="24"/>
      <c r="M3" s="24"/>
      <c r="N3" s="24"/>
    </row>
    <row r="4" spans="1:14" ht="12.75" hidden="1">
      <c r="A4" s="24"/>
      <c r="B4" s="24"/>
      <c r="C4" s="24"/>
      <c r="D4" s="24"/>
      <c r="E4" s="24"/>
      <c r="F4" s="24"/>
      <c r="G4" s="24"/>
      <c r="H4" s="24"/>
      <c r="I4" s="24"/>
      <c r="J4" s="24"/>
      <c r="K4" s="24"/>
      <c r="L4" s="24"/>
      <c r="M4" s="24"/>
      <c r="N4" s="24"/>
    </row>
    <row r="5" spans="1:14" ht="23.25">
      <c r="A5" s="24"/>
      <c r="B5" s="24"/>
      <c r="C5" s="30" t="s">
        <v>2</v>
      </c>
      <c r="D5" s="24"/>
      <c r="E5" s="24"/>
      <c r="F5" s="24"/>
      <c r="G5" s="24"/>
      <c r="H5" s="24"/>
      <c r="I5" s="24"/>
      <c r="J5" s="24"/>
      <c r="K5" s="24"/>
      <c r="L5" s="24"/>
      <c r="M5" s="24"/>
      <c r="N5" s="24"/>
    </row>
    <row r="6" spans="1:14" ht="15">
      <c r="A6" s="24"/>
      <c r="B6" s="25"/>
      <c r="C6" s="25"/>
      <c r="D6" s="24"/>
      <c r="E6" s="24"/>
      <c r="F6" s="24"/>
      <c r="G6" s="24"/>
      <c r="H6" s="24"/>
      <c r="I6" s="24"/>
      <c r="J6" s="24"/>
      <c r="K6" s="24"/>
      <c r="L6" s="24"/>
      <c r="M6" s="24"/>
      <c r="N6" s="24"/>
    </row>
    <row r="7" spans="1:14" ht="15">
      <c r="A7" s="24"/>
      <c r="B7" s="24"/>
      <c r="C7" s="24"/>
      <c r="D7" s="24"/>
      <c r="E7" s="26"/>
      <c r="F7" s="26"/>
      <c r="G7" s="26"/>
      <c r="H7" s="26"/>
      <c r="I7" s="27"/>
      <c r="J7" s="27"/>
      <c r="K7" s="27"/>
      <c r="L7" s="24"/>
      <c r="M7" s="24"/>
      <c r="N7" s="24"/>
    </row>
    <row r="8" spans="1:14" ht="12.75">
      <c r="A8" s="24"/>
      <c r="B8" s="24"/>
      <c r="C8" s="24"/>
      <c r="D8" s="24"/>
      <c r="E8" s="27"/>
      <c r="F8" s="27"/>
      <c r="G8" s="27"/>
      <c r="H8" s="27"/>
      <c r="I8" s="27"/>
      <c r="J8" s="27"/>
      <c r="K8" s="27"/>
      <c r="L8" s="24"/>
      <c r="M8" s="24"/>
      <c r="N8" s="24"/>
    </row>
    <row r="9" spans="1:14" ht="12.75">
      <c r="A9" s="24"/>
      <c r="B9" s="24"/>
      <c r="C9" s="24"/>
      <c r="D9" s="24"/>
      <c r="E9" s="27"/>
      <c r="F9" s="27"/>
      <c r="G9" s="27"/>
      <c r="H9" s="27"/>
      <c r="I9" s="27"/>
      <c r="J9" s="27"/>
      <c r="K9" s="27"/>
      <c r="L9" s="24"/>
      <c r="M9" s="24"/>
      <c r="N9" s="24"/>
    </row>
    <row r="10" spans="1:14" ht="12.75">
      <c r="A10" s="24"/>
      <c r="B10" s="24"/>
      <c r="C10" s="24"/>
      <c r="D10" s="24"/>
      <c r="E10" s="27"/>
      <c r="F10" s="27"/>
      <c r="G10" s="27"/>
      <c r="H10" s="27"/>
      <c r="I10" s="27"/>
      <c r="J10" s="27"/>
      <c r="K10" s="27"/>
      <c r="L10" s="24"/>
      <c r="M10" s="24"/>
      <c r="N10" s="24"/>
    </row>
    <row r="11" spans="1:14" ht="12.75">
      <c r="A11" s="24"/>
      <c r="B11" s="24"/>
      <c r="C11" s="24"/>
      <c r="D11" s="24"/>
      <c r="E11" s="27"/>
      <c r="F11" s="27"/>
      <c r="G11" s="27"/>
      <c r="H11" s="27"/>
      <c r="I11" s="27"/>
      <c r="J11" s="27"/>
      <c r="K11" s="27"/>
      <c r="L11" s="24"/>
      <c r="M11" s="24"/>
      <c r="N11" s="24"/>
    </row>
    <row r="12" spans="1:14" ht="12.75">
      <c r="A12" s="24"/>
      <c r="B12" s="24"/>
      <c r="C12" s="24"/>
      <c r="D12" s="24"/>
      <c r="E12" s="24"/>
      <c r="F12" s="24"/>
      <c r="G12" s="24"/>
      <c r="H12" s="24"/>
      <c r="I12" s="24"/>
      <c r="J12" s="24"/>
      <c r="K12" s="24"/>
      <c r="L12" s="24"/>
      <c r="M12" s="24"/>
      <c r="N12" s="24"/>
    </row>
    <row r="13" spans="1:14" ht="15.75">
      <c r="A13" s="24"/>
      <c r="B13" s="28"/>
      <c r="C13" s="26"/>
      <c r="D13" s="24"/>
      <c r="E13" s="29"/>
      <c r="F13" s="24"/>
      <c r="G13" s="24"/>
      <c r="H13" s="24"/>
      <c r="I13" s="24"/>
      <c r="J13" s="24"/>
      <c r="K13" s="24"/>
      <c r="L13" s="24"/>
      <c r="M13" s="24"/>
      <c r="N13" s="24"/>
    </row>
    <row r="14" spans="1:14" ht="13.5" hidden="1" thickBot="1">
      <c r="A14" s="24"/>
      <c r="B14" s="24"/>
      <c r="C14" s="24"/>
      <c r="D14" s="24"/>
      <c r="E14" s="24"/>
      <c r="F14" s="24"/>
      <c r="G14" s="24"/>
      <c r="H14" s="24"/>
      <c r="I14" s="24"/>
      <c r="J14" s="24"/>
      <c r="K14" s="24"/>
      <c r="L14" s="24"/>
      <c r="M14" s="24"/>
      <c r="N14" s="24"/>
    </row>
    <row r="15" spans="1:14" ht="12.75">
      <c r="A15" s="24"/>
      <c r="B15" s="24"/>
      <c r="C15" s="24"/>
      <c r="D15" s="24"/>
      <c r="E15" s="24"/>
      <c r="F15" s="24"/>
      <c r="G15" s="24"/>
      <c r="H15" s="24"/>
      <c r="I15" s="24"/>
      <c r="J15" s="24"/>
      <c r="K15" s="24"/>
      <c r="L15" s="24"/>
      <c r="M15" s="24"/>
      <c r="N15" s="24"/>
    </row>
    <row r="16" spans="1:14" ht="12.75">
      <c r="A16" s="24"/>
      <c r="B16" s="24"/>
      <c r="C16" s="24"/>
      <c r="D16" s="24"/>
      <c r="E16" s="24"/>
      <c r="F16" s="24"/>
      <c r="G16" s="24"/>
      <c r="H16" s="24"/>
      <c r="I16" s="24"/>
      <c r="J16" s="24"/>
      <c r="K16" s="24"/>
      <c r="L16" s="24"/>
      <c r="M16" s="24"/>
      <c r="N16" s="24"/>
    </row>
    <row r="17" spans="1:14" ht="12.75">
      <c r="A17" s="24"/>
      <c r="B17" s="24"/>
      <c r="C17" s="24"/>
      <c r="D17" s="24"/>
      <c r="E17" s="24"/>
      <c r="F17" s="24"/>
      <c r="G17" s="24"/>
      <c r="H17" s="24"/>
      <c r="I17" s="24"/>
      <c r="J17" s="24"/>
      <c r="K17" s="24"/>
      <c r="L17" s="24"/>
      <c r="M17" s="24"/>
      <c r="N17" s="24"/>
    </row>
    <row r="18" spans="1:14" ht="12.75">
      <c r="A18" s="24"/>
      <c r="B18" s="24"/>
      <c r="C18" s="24"/>
      <c r="D18" s="24"/>
      <c r="E18" s="24"/>
      <c r="F18" s="24"/>
      <c r="G18" s="24"/>
      <c r="H18" s="24"/>
      <c r="I18" s="24"/>
      <c r="J18" s="24"/>
      <c r="K18" s="24"/>
      <c r="L18" s="24"/>
      <c r="M18" s="24"/>
      <c r="N18" s="24"/>
    </row>
    <row r="19" spans="1:14" ht="13.5" thickBot="1">
      <c r="A19" s="24"/>
      <c r="B19" s="24"/>
      <c r="C19" s="24"/>
      <c r="D19" s="24"/>
      <c r="E19" s="24"/>
      <c r="F19" s="24"/>
      <c r="G19" s="24"/>
      <c r="H19" s="24"/>
      <c r="I19" s="24"/>
      <c r="J19" s="24"/>
      <c r="K19" s="24"/>
      <c r="L19" s="24"/>
      <c r="M19" s="24"/>
      <c r="N19" s="24"/>
    </row>
    <row r="20" spans="1:14" ht="15.75" thickBot="1">
      <c r="A20" s="24"/>
      <c r="B20" s="2" t="s">
        <v>3</v>
      </c>
      <c r="C20" s="4">
        <v>1200</v>
      </c>
      <c r="D20" s="41" t="s">
        <v>4</v>
      </c>
      <c r="E20" s="24"/>
      <c r="F20" s="9" t="s">
        <v>5</v>
      </c>
      <c r="G20" s="12">
        <f>((Q*10^6)/(2*3.1416*f*RL))</f>
        <v>39.39469577209822</v>
      </c>
      <c r="H20" s="41" t="s">
        <v>6</v>
      </c>
      <c r="I20" s="31" t="s">
        <v>7</v>
      </c>
      <c r="J20" s="19">
        <f>(159155/(f*C_1))</f>
        <v>80.00021568000001</v>
      </c>
      <c r="K20" s="41" t="s">
        <v>4</v>
      </c>
      <c r="L20" s="24"/>
      <c r="M20" s="24"/>
      <c r="N20" s="24"/>
    </row>
    <row r="21" spans="1:14" ht="15.75" thickBot="1">
      <c r="A21" s="24"/>
      <c r="B21" s="2" t="s">
        <v>8</v>
      </c>
      <c r="C21" s="4">
        <v>50</v>
      </c>
      <c r="D21" s="41" t="s">
        <v>4</v>
      </c>
      <c r="E21" s="24"/>
      <c r="F21" s="9" t="s">
        <v>9</v>
      </c>
      <c r="G21" s="12">
        <f>((10^6/(2*3.1416*f*Rout))*SQRT((Rout*(Q^2+1)-RL)/RL))</f>
        <v>182.8638240455265</v>
      </c>
      <c r="H21" s="41" t="s">
        <v>6</v>
      </c>
      <c r="I21" s="31" t="s">
        <v>10</v>
      </c>
      <c r="J21" s="19">
        <f>(159155/(f*C_2))</f>
        <v>17.234596152988743</v>
      </c>
      <c r="K21" s="41" t="s">
        <v>4</v>
      </c>
      <c r="L21" s="24"/>
      <c r="M21" s="24"/>
      <c r="N21" s="24"/>
    </row>
    <row r="22" spans="1:14" ht="15.75" thickBot="1">
      <c r="A22" s="24"/>
      <c r="B22" s="2" t="s">
        <v>11</v>
      </c>
      <c r="C22" s="4">
        <v>15</v>
      </c>
      <c r="D22" s="41"/>
      <c r="E22" s="24"/>
      <c r="F22" s="9" t="s">
        <v>12</v>
      </c>
      <c r="G22" s="13">
        <f>((10^6*((Q*RL)+(2*3.1416*f*10^6*C_2*10^-12*RL*Rout)))/(2*3.1416*f*10^6*(Q^2+1)))</f>
        <v>0.2995583688254559</v>
      </c>
      <c r="H22" s="41" t="s">
        <v>13</v>
      </c>
      <c r="I22" s="32" t="s">
        <v>14</v>
      </c>
      <c r="J22" s="33">
        <f>(6.2832*f*L)</f>
        <v>95.05034972170728</v>
      </c>
      <c r="K22" s="41" t="s">
        <v>4</v>
      </c>
      <c r="L22" s="24"/>
      <c r="M22" s="24"/>
      <c r="N22" s="24"/>
    </row>
    <row r="23" spans="1:14" ht="16.5" thickBot="1">
      <c r="A23" s="24"/>
      <c r="B23" s="3" t="s">
        <v>15</v>
      </c>
      <c r="C23" s="4">
        <v>50.5</v>
      </c>
      <c r="D23" s="41" t="s">
        <v>16</v>
      </c>
      <c r="E23" s="24"/>
      <c r="F23" s="31" t="s">
        <v>17</v>
      </c>
      <c r="G23" s="14">
        <f>((RL/XC1)+(Rout/XC2))</f>
        <v>17.901100936220075</v>
      </c>
      <c r="H23" s="42"/>
      <c r="I23" s="24"/>
      <c r="J23" s="24"/>
      <c r="K23" s="24"/>
      <c r="L23" s="24"/>
      <c r="M23" s="24"/>
      <c r="N23" s="24"/>
    </row>
    <row r="24" spans="1:14" ht="15" customHeight="1">
      <c r="A24" s="24"/>
      <c r="B24" s="24"/>
      <c r="C24" s="24"/>
      <c r="D24" s="24"/>
      <c r="E24" s="24"/>
      <c r="F24" s="24"/>
      <c r="G24" s="24"/>
      <c r="H24" s="24"/>
      <c r="I24" s="24"/>
      <c r="J24" s="24"/>
      <c r="K24" s="24"/>
      <c r="L24" s="24"/>
      <c r="M24" s="24"/>
      <c r="N24" s="24"/>
    </row>
    <row r="25" spans="1:14" ht="16.5" customHeight="1">
      <c r="A25" s="24"/>
      <c r="B25" s="24"/>
      <c r="C25" s="24"/>
      <c r="D25" s="24"/>
      <c r="E25" s="24"/>
      <c r="F25" s="24"/>
      <c r="G25" s="24"/>
      <c r="H25" s="24"/>
      <c r="I25" s="24"/>
      <c r="J25" s="24"/>
      <c r="K25" s="24"/>
      <c r="L25" s="24"/>
      <c r="M25" s="24"/>
      <c r="N25" s="24"/>
    </row>
    <row r="26" spans="1:14" ht="12.75">
      <c r="A26" s="24"/>
      <c r="B26" s="24"/>
      <c r="C26" s="24"/>
      <c r="D26" s="24"/>
      <c r="E26" s="24"/>
      <c r="F26" s="24"/>
      <c r="G26" s="24"/>
      <c r="H26" s="24"/>
      <c r="I26" s="24"/>
      <c r="J26" s="24"/>
      <c r="K26" s="24"/>
      <c r="L26" s="24"/>
      <c r="M26" s="24"/>
      <c r="N26" s="24"/>
    </row>
    <row r="27" spans="1:14" ht="12.75">
      <c r="A27" s="24"/>
      <c r="B27" s="24"/>
      <c r="C27" s="24"/>
      <c r="D27" s="24"/>
      <c r="E27" s="24"/>
      <c r="F27" s="24"/>
      <c r="G27" s="24"/>
      <c r="H27" s="24"/>
      <c r="I27" s="24"/>
      <c r="J27" s="24"/>
      <c r="K27" s="24"/>
      <c r="L27" s="24"/>
      <c r="M27" s="24"/>
      <c r="N27" s="24"/>
    </row>
    <row r="28" spans="1:14" ht="12.75">
      <c r="A28" s="24"/>
      <c r="B28" s="24"/>
      <c r="C28" s="24"/>
      <c r="D28" s="24"/>
      <c r="E28" s="24"/>
      <c r="F28" s="24"/>
      <c r="G28" s="24"/>
      <c r="H28" s="24"/>
      <c r="I28" s="24"/>
      <c r="J28" s="24"/>
      <c r="K28" s="24"/>
      <c r="L28" s="24"/>
      <c r="M28" s="24"/>
      <c r="N28" s="24"/>
    </row>
    <row r="29" spans="1:14" ht="12.75">
      <c r="A29" s="24"/>
      <c r="B29" s="24"/>
      <c r="C29" s="24"/>
      <c r="D29" s="24"/>
      <c r="E29" s="24"/>
      <c r="F29" s="24"/>
      <c r="G29" s="24"/>
      <c r="H29" s="24"/>
      <c r="I29" s="24"/>
      <c r="J29" s="24"/>
      <c r="K29" s="24"/>
      <c r="L29" s="24"/>
      <c r="M29" s="24"/>
      <c r="N29" s="24"/>
    </row>
    <row r="30" spans="1:14" ht="12.75">
      <c r="A30" s="24"/>
      <c r="B30" s="24"/>
      <c r="C30" s="24"/>
      <c r="D30" s="24"/>
      <c r="E30" s="24"/>
      <c r="F30" s="24"/>
      <c r="G30" s="24"/>
      <c r="H30" s="24"/>
      <c r="I30" s="24"/>
      <c r="J30" s="24"/>
      <c r="K30" s="24"/>
      <c r="L30" s="24"/>
      <c r="M30" s="24"/>
      <c r="N30" s="24"/>
    </row>
    <row r="31" spans="1:14" ht="12.75">
      <c r="A31" s="24"/>
      <c r="B31" s="24"/>
      <c r="C31" s="24"/>
      <c r="D31" s="24"/>
      <c r="E31" s="24"/>
      <c r="F31" s="24"/>
      <c r="G31" s="24"/>
      <c r="H31" s="24"/>
      <c r="I31" s="24"/>
      <c r="J31" s="24"/>
      <c r="K31" s="24"/>
      <c r="L31" s="24"/>
      <c r="M31" s="24"/>
      <c r="N31" s="24"/>
    </row>
    <row r="32" spans="1:14" ht="12.75">
      <c r="A32" s="24"/>
      <c r="B32" s="24"/>
      <c r="C32" s="24"/>
      <c r="D32" s="24"/>
      <c r="E32" s="24"/>
      <c r="F32" s="24"/>
      <c r="G32" s="24"/>
      <c r="H32" s="24"/>
      <c r="I32" s="24"/>
      <c r="J32" s="24"/>
      <c r="K32" s="24"/>
      <c r="L32" s="24"/>
      <c r="M32" s="24"/>
      <c r="N32" s="24"/>
    </row>
    <row r="33" spans="1:11" ht="15">
      <c r="A33" s="24"/>
      <c r="B33" s="49"/>
      <c r="C33" s="25"/>
      <c r="D33" s="24"/>
      <c r="E33" s="24"/>
      <c r="F33" s="24"/>
      <c r="G33" s="24"/>
      <c r="H33" s="24"/>
      <c r="I33" s="24"/>
      <c r="J33" s="24"/>
      <c r="K33" s="24"/>
    </row>
    <row r="34" spans="1:11" ht="12.75">
      <c r="A34" s="24"/>
      <c r="B34" s="24"/>
      <c r="C34" s="24"/>
      <c r="D34" s="24"/>
      <c r="E34" s="24"/>
      <c r="F34" s="24"/>
      <c r="G34" s="24"/>
      <c r="H34" s="24"/>
      <c r="I34" s="24"/>
      <c r="J34" s="24"/>
      <c r="K34" s="24"/>
    </row>
    <row r="35" spans="1:11" ht="15">
      <c r="A35" s="24"/>
      <c r="B35" s="46"/>
      <c r="C35" s="42"/>
      <c r="D35" s="24"/>
      <c r="E35" s="24"/>
      <c r="F35" s="47"/>
      <c r="G35" s="24"/>
      <c r="H35" s="24"/>
      <c r="I35" s="24"/>
      <c r="J35" s="24"/>
      <c r="K35" s="24"/>
    </row>
    <row r="36" spans="1:11" ht="12.75">
      <c r="A36" s="24"/>
      <c r="B36" s="27"/>
      <c r="C36" s="24"/>
      <c r="D36" s="24"/>
      <c r="E36" s="24"/>
      <c r="F36" s="24"/>
      <c r="G36" s="24"/>
      <c r="H36" s="24"/>
      <c r="I36" s="24"/>
      <c r="J36" s="24"/>
      <c r="K36" s="24"/>
    </row>
    <row r="37" spans="1:11" ht="15">
      <c r="A37" s="24"/>
      <c r="B37" s="46"/>
      <c r="C37" s="24"/>
      <c r="D37" s="24"/>
      <c r="E37" s="24"/>
      <c r="F37" s="24"/>
      <c r="G37" s="24"/>
      <c r="H37" s="47"/>
      <c r="I37" s="47"/>
      <c r="J37" s="24"/>
      <c r="K37" s="24"/>
    </row>
    <row r="38" spans="1:11" ht="12.75">
      <c r="A38" s="24"/>
      <c r="B38" s="27"/>
      <c r="C38" s="24"/>
      <c r="D38" s="24"/>
      <c r="E38" s="24"/>
      <c r="F38" s="24"/>
      <c r="G38" s="24"/>
      <c r="H38" s="24"/>
      <c r="I38" s="24"/>
      <c r="J38" s="24"/>
      <c r="K38" s="24"/>
    </row>
    <row r="39" spans="1:11" ht="15">
      <c r="A39" s="24"/>
      <c r="B39" s="46"/>
      <c r="C39" s="24"/>
      <c r="D39" s="24"/>
      <c r="E39" s="24"/>
      <c r="F39" s="24"/>
      <c r="G39" s="24"/>
      <c r="H39" s="24"/>
      <c r="I39" s="24"/>
      <c r="J39" s="24"/>
      <c r="K39" s="24"/>
    </row>
    <row r="40" spans="1:11" ht="12.75">
      <c r="A40" s="24"/>
      <c r="B40" s="27"/>
      <c r="C40" s="24"/>
      <c r="D40" s="24"/>
      <c r="E40" s="24"/>
      <c r="F40" s="24"/>
      <c r="G40" s="24"/>
      <c r="H40" s="24"/>
      <c r="I40" s="24"/>
      <c r="J40" s="24"/>
      <c r="K40" s="24"/>
    </row>
    <row r="41" spans="1:11" ht="15">
      <c r="A41" s="24"/>
      <c r="B41" s="48"/>
      <c r="C41" s="24"/>
      <c r="D41" s="24"/>
      <c r="E41" s="24"/>
      <c r="F41" s="24"/>
      <c r="G41" s="24"/>
      <c r="H41" s="24"/>
      <c r="I41" s="24"/>
      <c r="J41" s="24"/>
      <c r="K41" s="24"/>
    </row>
    <row r="42" spans="1:11" ht="12.75">
      <c r="A42" s="24"/>
      <c r="B42" s="27"/>
      <c r="C42" s="24"/>
      <c r="D42" s="24"/>
      <c r="E42" s="24"/>
      <c r="F42" s="24"/>
      <c r="G42" s="24"/>
      <c r="H42" s="24"/>
      <c r="I42" s="24"/>
      <c r="J42" s="24"/>
      <c r="K42" s="24"/>
    </row>
    <row r="43" spans="1:11" ht="15">
      <c r="A43" s="24"/>
      <c r="B43" s="48"/>
      <c r="C43" s="24"/>
      <c r="D43" s="24"/>
      <c r="E43" s="24"/>
      <c r="F43" s="24"/>
      <c r="G43" s="24"/>
      <c r="H43" s="24"/>
      <c r="I43" s="24"/>
      <c r="J43" s="24"/>
      <c r="K43" s="24"/>
    </row>
    <row r="44" spans="1:11" ht="12.75">
      <c r="A44" s="24"/>
      <c r="B44" s="27"/>
      <c r="C44" s="24"/>
      <c r="D44" s="24"/>
      <c r="E44" s="24"/>
      <c r="F44" s="24"/>
      <c r="G44" s="24"/>
      <c r="H44" s="24"/>
      <c r="I44" s="24"/>
      <c r="J44" s="24"/>
      <c r="K44" s="24"/>
    </row>
    <row r="45" spans="1:11" ht="15">
      <c r="A45" s="24"/>
      <c r="B45" s="48"/>
      <c r="C45" s="24"/>
      <c r="D45" s="24"/>
      <c r="E45" s="24"/>
      <c r="F45" s="24"/>
      <c r="G45" s="24"/>
      <c r="H45" s="24"/>
      <c r="I45" s="24"/>
      <c r="J45" s="24"/>
      <c r="K45" s="24"/>
    </row>
    <row r="46" spans="1:11" ht="12.75">
      <c r="A46" s="24"/>
      <c r="B46" s="27"/>
      <c r="C46" s="24"/>
      <c r="D46" s="24"/>
      <c r="E46" s="24"/>
      <c r="F46" s="24"/>
      <c r="G46" s="24"/>
      <c r="H46" s="24"/>
      <c r="I46" s="24"/>
      <c r="J46" s="24"/>
      <c r="K46" s="24"/>
    </row>
    <row r="47" spans="1:11" ht="15">
      <c r="A47" s="24"/>
      <c r="B47" s="48"/>
      <c r="C47" s="24"/>
      <c r="D47" s="24"/>
      <c r="E47" s="24"/>
      <c r="F47" s="24"/>
      <c r="G47" s="24"/>
      <c r="H47" s="24"/>
      <c r="I47" s="24"/>
      <c r="J47" s="24"/>
      <c r="K47" s="24"/>
    </row>
    <row r="48" spans="1:11" ht="12.75">
      <c r="A48" s="24"/>
      <c r="B48" s="24"/>
      <c r="C48" s="24"/>
      <c r="D48" s="24"/>
      <c r="E48" s="24"/>
      <c r="F48" s="24"/>
      <c r="G48" s="24"/>
      <c r="H48" s="24"/>
      <c r="I48" s="24"/>
      <c r="J48" s="24"/>
      <c r="K48" s="24"/>
    </row>
    <row r="49" spans="1:11" ht="12.75">
      <c r="A49" s="24"/>
      <c r="B49" s="24"/>
      <c r="C49" s="24"/>
      <c r="D49" s="24"/>
      <c r="E49" s="24"/>
      <c r="F49" s="24"/>
      <c r="G49" s="24"/>
      <c r="H49" s="24"/>
      <c r="I49" s="24"/>
      <c r="J49" s="24"/>
      <c r="K49" s="24"/>
    </row>
    <row r="50" spans="1:11" ht="12.75">
      <c r="A50" s="24"/>
      <c r="B50" s="24"/>
      <c r="C50" s="24"/>
      <c r="D50" s="24"/>
      <c r="E50" s="24"/>
      <c r="F50" s="24"/>
      <c r="G50" s="24"/>
      <c r="H50" s="24"/>
      <c r="I50" s="24"/>
      <c r="J50" s="24"/>
      <c r="K50" s="24"/>
    </row>
    <row r="51" spans="1:11" ht="12.75">
      <c r="A51" s="24"/>
      <c r="B51" s="24"/>
      <c r="C51" s="24"/>
      <c r="D51" s="24"/>
      <c r="E51" s="24"/>
      <c r="F51" s="24"/>
      <c r="G51" s="24"/>
      <c r="H51" s="24"/>
      <c r="I51" s="24"/>
      <c r="J51" s="24"/>
      <c r="K51" s="24"/>
    </row>
    <row r="52" spans="1:11" ht="12.75">
      <c r="A52" s="24"/>
      <c r="B52" s="24"/>
      <c r="C52" s="24"/>
      <c r="D52" s="24"/>
      <c r="E52" s="24"/>
      <c r="F52" s="24"/>
      <c r="G52" s="24"/>
      <c r="H52" s="24"/>
      <c r="I52" s="24"/>
      <c r="J52" s="24"/>
      <c r="K52" s="24"/>
    </row>
    <row r="53" spans="1:11" ht="12.75">
      <c r="A53" s="24"/>
      <c r="B53" s="24"/>
      <c r="C53" s="24"/>
      <c r="D53" s="24"/>
      <c r="E53" s="24"/>
      <c r="F53" s="24"/>
      <c r="G53" s="24"/>
      <c r="H53" s="24"/>
      <c r="I53" s="24"/>
      <c r="J53" s="24"/>
      <c r="K53" s="24"/>
    </row>
    <row r="54" spans="1:11" ht="12.75">
      <c r="A54" s="24"/>
      <c r="B54" s="24"/>
      <c r="C54" s="24"/>
      <c r="D54" s="24"/>
      <c r="E54" s="24"/>
      <c r="F54" s="24"/>
      <c r="G54" s="24"/>
      <c r="H54" s="24"/>
      <c r="I54" s="24"/>
      <c r="J54" s="24"/>
      <c r="K54" s="24"/>
    </row>
    <row r="55" spans="1:11" ht="12.75">
      <c r="A55" s="24"/>
      <c r="B55" s="24"/>
      <c r="C55" s="24"/>
      <c r="D55" s="24"/>
      <c r="E55" s="24"/>
      <c r="F55" s="24"/>
      <c r="G55" s="24"/>
      <c r="H55" s="24"/>
      <c r="I55" s="24"/>
      <c r="J55" s="24"/>
      <c r="K55" s="24"/>
    </row>
    <row r="56" spans="1:11" ht="12.75">
      <c r="A56" s="24"/>
      <c r="B56" s="24"/>
      <c r="C56" s="24"/>
      <c r="D56" s="24"/>
      <c r="E56" s="24"/>
      <c r="F56" s="24"/>
      <c r="G56" s="24"/>
      <c r="H56" s="24"/>
      <c r="I56" s="24"/>
      <c r="J56" s="24"/>
      <c r="K56" s="24"/>
    </row>
    <row r="57" spans="1:11" ht="12.75">
      <c r="A57" s="24"/>
      <c r="B57" s="24"/>
      <c r="C57" s="24"/>
      <c r="D57" s="24"/>
      <c r="E57" s="24"/>
      <c r="F57" s="24"/>
      <c r="G57" s="24"/>
      <c r="H57" s="24"/>
      <c r="I57" s="24"/>
      <c r="J57" s="24"/>
      <c r="K57" s="24"/>
    </row>
    <row r="58" spans="1:11" ht="12.75">
      <c r="A58" s="24"/>
      <c r="B58" s="24"/>
      <c r="C58" s="24"/>
      <c r="D58" s="24"/>
      <c r="E58" s="24"/>
      <c r="F58" s="24"/>
      <c r="G58" s="24"/>
      <c r="H58" s="24"/>
      <c r="I58" s="24"/>
      <c r="J58" s="24"/>
      <c r="K58" s="24"/>
    </row>
    <row r="59" spans="1:11" ht="12.75">
      <c r="A59" s="24"/>
      <c r="B59" s="24"/>
      <c r="C59" s="24"/>
      <c r="D59" s="24"/>
      <c r="E59" s="24"/>
      <c r="F59" s="24"/>
      <c r="G59" s="24"/>
      <c r="H59" s="24"/>
      <c r="I59" s="24"/>
      <c r="J59" s="24"/>
      <c r="K59" s="24"/>
    </row>
    <row r="60" spans="1:11" ht="12.75">
      <c r="A60" s="24"/>
      <c r="B60" s="24"/>
      <c r="C60" s="24"/>
      <c r="D60" s="24"/>
      <c r="E60" s="24"/>
      <c r="F60" s="24"/>
      <c r="G60" s="24"/>
      <c r="H60" s="24"/>
      <c r="I60" s="24"/>
      <c r="J60" s="24"/>
      <c r="K60" s="24"/>
    </row>
    <row r="61" spans="1:11" ht="12.75">
      <c r="A61" s="24"/>
      <c r="B61" s="24"/>
      <c r="C61" s="24"/>
      <c r="D61" s="24"/>
      <c r="E61" s="24"/>
      <c r="F61" s="24"/>
      <c r="G61" s="24"/>
      <c r="H61" s="24"/>
      <c r="I61" s="24"/>
      <c r="J61" s="24"/>
      <c r="K61" s="24"/>
    </row>
    <row r="62" spans="1:11" ht="12.75">
      <c r="A62" s="24"/>
      <c r="B62" s="24"/>
      <c r="C62" s="24"/>
      <c r="D62" s="24"/>
      <c r="E62" s="24"/>
      <c r="F62" s="24"/>
      <c r="G62" s="24"/>
      <c r="H62" s="24"/>
      <c r="I62" s="24"/>
      <c r="J62" s="24"/>
      <c r="K62" s="24"/>
    </row>
    <row r="63" spans="1:11" ht="12.75">
      <c r="A63" s="24"/>
      <c r="B63" s="24"/>
      <c r="C63" s="24"/>
      <c r="D63" s="24"/>
      <c r="E63" s="24"/>
      <c r="F63" s="24"/>
      <c r="G63" s="24"/>
      <c r="H63" s="24"/>
      <c r="I63" s="24"/>
      <c r="J63" s="24"/>
      <c r="K63" s="24"/>
    </row>
    <row r="64" spans="1:11" ht="12.75">
      <c r="A64" s="24"/>
      <c r="B64" s="24"/>
      <c r="C64" s="24"/>
      <c r="D64" s="24"/>
      <c r="E64" s="24"/>
      <c r="F64" s="24"/>
      <c r="G64" s="24"/>
      <c r="H64" s="24"/>
      <c r="I64" s="24"/>
      <c r="J64" s="24"/>
      <c r="K64" s="24"/>
    </row>
    <row r="65" spans="1:11" ht="12.75">
      <c r="A65" s="24"/>
      <c r="B65" s="24"/>
      <c r="C65" s="24"/>
      <c r="D65" s="24"/>
      <c r="E65" s="24"/>
      <c r="F65" s="24"/>
      <c r="G65" s="24"/>
      <c r="H65" s="24"/>
      <c r="I65" s="24"/>
      <c r="J65" s="24"/>
      <c r="K65" s="24"/>
    </row>
    <row r="66" spans="1:11" ht="12.75">
      <c r="A66" s="24"/>
      <c r="B66" s="24"/>
      <c r="C66" s="24"/>
      <c r="D66" s="24"/>
      <c r="E66" s="24"/>
      <c r="F66" s="24"/>
      <c r="G66" s="24"/>
      <c r="H66" s="24"/>
      <c r="I66" s="24"/>
      <c r="J66" s="24"/>
      <c r="K66" s="24"/>
    </row>
    <row r="67" spans="1:11" ht="12.75">
      <c r="A67" s="24"/>
      <c r="B67" s="24"/>
      <c r="C67" s="24"/>
      <c r="D67" s="24"/>
      <c r="E67" s="24"/>
      <c r="F67" s="24"/>
      <c r="G67" s="24"/>
      <c r="H67" s="24"/>
      <c r="I67" s="24"/>
      <c r="J67" s="24"/>
      <c r="K67" s="24"/>
    </row>
    <row r="68" spans="1:11" ht="12.75">
      <c r="A68" s="24"/>
      <c r="B68" s="24"/>
      <c r="C68" s="24"/>
      <c r="D68" s="24"/>
      <c r="E68" s="24"/>
      <c r="F68" s="24"/>
      <c r="G68" s="24"/>
      <c r="H68" s="24"/>
      <c r="I68" s="24"/>
      <c r="J68" s="24"/>
      <c r="K68" s="24"/>
    </row>
    <row r="69" spans="1:11" ht="12.75">
      <c r="A69" s="24"/>
      <c r="B69" s="24"/>
      <c r="C69" s="24"/>
      <c r="D69" s="24"/>
      <c r="E69" s="24"/>
      <c r="F69" s="24"/>
      <c r="G69" s="24"/>
      <c r="H69" s="24"/>
      <c r="I69" s="24"/>
      <c r="J69" s="24"/>
      <c r="K69" s="24"/>
    </row>
    <row r="70" spans="1:11" ht="12.75">
      <c r="A70" s="24"/>
      <c r="B70" s="24"/>
      <c r="C70" s="24"/>
      <c r="D70" s="24"/>
      <c r="E70" s="24"/>
      <c r="F70" s="24"/>
      <c r="G70" s="24"/>
      <c r="H70" s="24"/>
      <c r="I70" s="24"/>
      <c r="J70" s="24"/>
      <c r="K70" s="24"/>
    </row>
  </sheetData>
  <sheetProtection password="CA79" sheet="1" objects="1" scenarios="1"/>
  <printOptions/>
  <pageMargins left="0.75" right="0.75" top="1" bottom="1" header="0.5" footer="0.5"/>
  <pageSetup horizontalDpi="300" verticalDpi="300" orientation="portrait" r:id="rId4"/>
  <headerFooter alignWithMargins="0">
    <oddHeader>&amp;C&amp;A</oddHeader>
    <oddFooter>&amp;CPage &amp;P</oddFooter>
  </headerFooter>
  <legacyDrawing r:id="rId3"/>
  <oleObjects>
    <oleObject progId="Visio.Drawing.3" shapeId="745733" r:id="rId1"/>
    <oleObject progId="Equation.2" shapeId="128225" r:id="rId2"/>
  </oleObjects>
</worksheet>
</file>

<file path=xl/worksheets/sheet4.xml><?xml version="1.0" encoding="utf-8"?>
<worksheet xmlns="http://schemas.openxmlformats.org/spreadsheetml/2006/main" xmlns:r="http://schemas.openxmlformats.org/officeDocument/2006/relationships">
  <dimension ref="A1:A1"/>
  <sheetViews>
    <sheetView showRowColHeaders="0" showZeros="0" showOutlineSymbols="0" workbookViewId="0" topLeftCell="A1">
      <selection activeCell="A1" sqref="A1"/>
    </sheetView>
  </sheetViews>
  <sheetFormatPr defaultColWidth="0.85546875" defaultRowHeight="4.5" customHeight="1"/>
  <sheetData/>
  <sheetProtection sheet="1"/>
  <printOptions gridLines="1"/>
  <pageMargins left="0.75" right="0.75" top="1" bottom="1" header="0.5" footer="0.5"/>
  <pageSetup orientation="portrait" paperSize="9"/>
  <headerFooter alignWithMargins="0">
    <oddHeader>&amp;C&amp;A</oddHeader>
    <oddFooter>&amp;CPage &amp;P</oddFooter>
  </headerFooter>
  <drawing r:id="rId2"/>
  <legacyDrawing r:id="rId1"/>
</worksheet>
</file>

<file path=xl/worksheets/sheet5.xml><?xml version="1.0" encoding="utf-8"?>
<worksheet xmlns="http://schemas.openxmlformats.org/spreadsheetml/2006/main" xmlns:r="http://schemas.openxmlformats.org/officeDocument/2006/relationships">
  <dimension ref="A1:M123"/>
  <sheetViews>
    <sheetView showGridLines="0" showRowColHeaders="0" showOutlineSymbols="0" defaultGridColor="0" colorId="18" workbookViewId="0" topLeftCell="A1">
      <pane xSplit="12" topLeftCell="U1" activePane="topRight" state="frozen"/>
      <selection pane="topLeft" activeCell="A1" sqref="A1"/>
      <selection pane="topRight" activeCell="D22" sqref="D22"/>
    </sheetView>
  </sheetViews>
  <sheetFormatPr defaultColWidth="9.140625" defaultRowHeight="12.75"/>
  <cols>
    <col min="1" max="1" width="10.7109375" style="0" customWidth="1"/>
    <col min="10" max="10" width="10.00390625" style="0" customWidth="1"/>
    <col min="11" max="11" width="11.57421875" style="0" customWidth="1"/>
    <col min="12" max="12" width="7.28125" style="0" customWidth="1"/>
    <col min="13" max="13" width="6.140625" style="0" customWidth="1"/>
  </cols>
  <sheetData>
    <row r="1" spans="1:13" ht="12.75">
      <c r="A1" s="34"/>
      <c r="B1" s="20"/>
      <c r="C1" s="20"/>
      <c r="D1" s="20"/>
      <c r="E1" s="20"/>
      <c r="F1" s="20"/>
      <c r="G1" s="20"/>
      <c r="H1" s="20"/>
      <c r="I1" s="20"/>
      <c r="J1" s="20"/>
      <c r="K1" s="20"/>
      <c r="L1" s="20"/>
      <c r="M1" s="20"/>
    </row>
    <row r="2" spans="1:13" ht="12.75">
      <c r="A2" s="20"/>
      <c r="B2" s="20"/>
      <c r="C2" s="20"/>
      <c r="D2" s="20"/>
      <c r="E2" s="20"/>
      <c r="F2" s="20"/>
      <c r="G2" s="21"/>
      <c r="H2" s="20"/>
      <c r="I2" s="20"/>
      <c r="J2" s="50" t="s">
        <v>18</v>
      </c>
      <c r="K2" s="20"/>
      <c r="L2" s="20"/>
      <c r="M2" s="20"/>
    </row>
    <row r="3" spans="1:13" ht="23.25">
      <c r="A3" s="20"/>
      <c r="B3" s="20"/>
      <c r="C3" s="35" t="s">
        <v>19</v>
      </c>
      <c r="D3" s="20"/>
      <c r="E3" s="20"/>
      <c r="F3" s="20"/>
      <c r="G3" s="21"/>
      <c r="H3" s="20"/>
      <c r="I3" s="20"/>
      <c r="J3" s="20"/>
      <c r="K3" s="20"/>
      <c r="L3" s="20"/>
      <c r="M3" s="20"/>
    </row>
    <row r="4" spans="1:13" ht="12.75">
      <c r="A4" s="20"/>
      <c r="B4" s="20"/>
      <c r="C4" s="20"/>
      <c r="D4" s="20"/>
      <c r="E4" s="20"/>
      <c r="F4" s="20"/>
      <c r="G4" s="20"/>
      <c r="H4" s="20"/>
      <c r="I4" s="20"/>
      <c r="J4" s="20"/>
      <c r="K4" s="20"/>
      <c r="L4" s="20"/>
      <c r="M4" s="20"/>
    </row>
    <row r="5" spans="1:13" ht="15">
      <c r="A5" s="20"/>
      <c r="B5" s="36"/>
      <c r="C5" s="36"/>
      <c r="D5" s="20"/>
      <c r="E5" s="20"/>
      <c r="F5" s="20"/>
      <c r="G5" s="20"/>
      <c r="H5" s="20"/>
      <c r="I5" s="20"/>
      <c r="J5" s="20"/>
      <c r="K5" s="20"/>
      <c r="L5" s="20"/>
      <c r="M5" s="20"/>
    </row>
    <row r="6" spans="1:13" ht="12.75">
      <c r="A6" s="20"/>
      <c r="B6" s="20"/>
      <c r="C6" s="20"/>
      <c r="D6" s="20"/>
      <c r="E6" s="20"/>
      <c r="F6" s="20"/>
      <c r="G6" s="20"/>
      <c r="H6" s="20"/>
      <c r="I6" s="20"/>
      <c r="J6" s="20"/>
      <c r="K6" s="20"/>
      <c r="L6" s="20"/>
      <c r="M6" s="20"/>
    </row>
    <row r="7" spans="1:13" ht="12.75">
      <c r="A7" s="20"/>
      <c r="B7" s="20"/>
      <c r="C7" s="20"/>
      <c r="D7" s="20"/>
      <c r="E7" s="20"/>
      <c r="F7" s="20"/>
      <c r="G7" s="20"/>
      <c r="H7" s="20"/>
      <c r="I7" s="20"/>
      <c r="J7" s="20"/>
      <c r="K7" s="20"/>
      <c r="L7" s="20"/>
      <c r="M7" s="20"/>
    </row>
    <row r="8" spans="1:13" ht="12.75">
      <c r="A8" s="20"/>
      <c r="B8" s="20"/>
      <c r="C8" s="20"/>
      <c r="D8" s="20"/>
      <c r="E8" s="20"/>
      <c r="F8" s="20"/>
      <c r="G8" s="20"/>
      <c r="H8" s="20"/>
      <c r="I8" s="20"/>
      <c r="J8" s="20"/>
      <c r="K8" s="20"/>
      <c r="L8" s="20"/>
      <c r="M8" s="20"/>
    </row>
    <row r="9" spans="1:13" ht="12.75">
      <c r="A9" s="20"/>
      <c r="B9" s="20"/>
      <c r="C9" s="20"/>
      <c r="D9" s="20"/>
      <c r="E9" s="20"/>
      <c r="F9" s="20"/>
      <c r="G9" s="20"/>
      <c r="H9" s="20"/>
      <c r="I9" s="20"/>
      <c r="J9" s="20"/>
      <c r="K9" s="20"/>
      <c r="L9" s="20"/>
      <c r="M9" s="20"/>
    </row>
    <row r="10" spans="1:13" ht="12.75">
      <c r="A10" s="20"/>
      <c r="B10" s="20"/>
      <c r="C10" s="20"/>
      <c r="D10" s="20"/>
      <c r="E10" s="20"/>
      <c r="F10" s="20"/>
      <c r="G10" s="20"/>
      <c r="H10" s="20"/>
      <c r="I10" s="20"/>
      <c r="J10" s="20"/>
      <c r="K10" s="20"/>
      <c r="L10" s="20"/>
      <c r="M10" s="20"/>
    </row>
    <row r="11" spans="1:13" ht="12.75">
      <c r="A11" s="20"/>
      <c r="B11" s="20"/>
      <c r="C11" s="20"/>
      <c r="D11" s="20"/>
      <c r="E11" s="20"/>
      <c r="F11" s="20"/>
      <c r="G11" s="20"/>
      <c r="H11" s="20"/>
      <c r="I11" s="20"/>
      <c r="J11" s="20"/>
      <c r="K11" s="20"/>
      <c r="L11" s="20"/>
      <c r="M11" s="20"/>
    </row>
    <row r="12" spans="1:13" ht="12.75">
      <c r="A12" s="20"/>
      <c r="B12" s="20"/>
      <c r="C12" s="20"/>
      <c r="D12" s="20"/>
      <c r="E12" s="20"/>
      <c r="F12" s="20"/>
      <c r="G12" s="20"/>
      <c r="H12" s="20"/>
      <c r="I12" s="20"/>
      <c r="J12" s="20"/>
      <c r="K12" s="20"/>
      <c r="L12" s="20"/>
      <c r="M12" s="20"/>
    </row>
    <row r="13" spans="1:13" ht="15">
      <c r="A13" s="20"/>
      <c r="B13" s="37"/>
      <c r="C13" s="38"/>
      <c r="D13" s="20"/>
      <c r="E13" s="20"/>
      <c r="F13" s="20"/>
      <c r="G13" s="20"/>
      <c r="H13" s="20"/>
      <c r="I13" s="20"/>
      <c r="J13" s="20"/>
      <c r="K13" s="20"/>
      <c r="L13" s="20"/>
      <c r="M13" s="20"/>
    </row>
    <row r="14" spans="1:13" ht="12.75">
      <c r="A14" s="20"/>
      <c r="B14" s="20"/>
      <c r="C14" s="20"/>
      <c r="D14" s="20"/>
      <c r="E14" s="20"/>
      <c r="F14" s="20"/>
      <c r="G14" s="20"/>
      <c r="H14" s="20"/>
      <c r="I14" s="20"/>
      <c r="J14" s="20"/>
      <c r="K14" s="20"/>
      <c r="L14" s="20"/>
      <c r="M14" s="20"/>
    </row>
    <row r="15" spans="1:13" ht="12.75">
      <c r="A15" s="20"/>
      <c r="B15" s="20"/>
      <c r="C15" s="20"/>
      <c r="D15" s="20"/>
      <c r="E15" s="20"/>
      <c r="F15" s="20"/>
      <c r="G15" s="20"/>
      <c r="H15" s="20"/>
      <c r="I15" s="20"/>
      <c r="J15" s="20"/>
      <c r="K15" s="20"/>
      <c r="L15" s="20"/>
      <c r="M15" s="20"/>
    </row>
    <row r="16" spans="1:13" ht="13.5" thickBot="1">
      <c r="A16" s="20"/>
      <c r="B16" s="20"/>
      <c r="C16" s="20"/>
      <c r="D16" s="20"/>
      <c r="E16" s="20"/>
      <c r="F16" s="20"/>
      <c r="G16" s="20"/>
      <c r="H16" s="20"/>
      <c r="I16" s="20"/>
      <c r="J16" s="20"/>
      <c r="K16" s="20"/>
      <c r="L16" s="20"/>
      <c r="M16" s="20"/>
    </row>
    <row r="17" spans="1:13" ht="17.25" thickBot="1">
      <c r="A17" s="20"/>
      <c r="B17" s="2" t="s">
        <v>20</v>
      </c>
      <c r="C17" s="6">
        <v>1200</v>
      </c>
      <c r="D17" s="40" t="s">
        <v>4</v>
      </c>
      <c r="E17" s="20"/>
      <c r="F17" s="1" t="s">
        <v>5</v>
      </c>
      <c r="G17" s="15">
        <f>(159155/(f*XC1))</f>
        <v>33.138159524486994</v>
      </c>
      <c r="H17" s="40" t="s">
        <v>6</v>
      </c>
      <c r="I17" s="31" t="s">
        <v>7</v>
      </c>
      <c r="J17" s="19">
        <f>(Rin/Q_1)</f>
        <v>95.10438128246142</v>
      </c>
      <c r="K17" s="40" t="s">
        <v>4</v>
      </c>
      <c r="L17" s="20"/>
      <c r="M17" s="20"/>
    </row>
    <row r="18" spans="1:13" ht="15.75" thickBot="1">
      <c r="A18" s="20"/>
      <c r="B18" s="2" t="s">
        <v>8</v>
      </c>
      <c r="C18" s="6">
        <v>50</v>
      </c>
      <c r="D18" s="40" t="s">
        <v>4</v>
      </c>
      <c r="E18" s="20"/>
      <c r="F18" s="1" t="s">
        <v>9</v>
      </c>
      <c r="G18" s="15">
        <f>(159155/(f*XC2))</f>
        <v>150.15941893706463</v>
      </c>
      <c r="H18" s="40" t="s">
        <v>6</v>
      </c>
      <c r="I18" s="31" t="s">
        <v>10</v>
      </c>
      <c r="J18" s="19">
        <f>(Rout/Q_2)</f>
        <v>20.988254887538858</v>
      </c>
      <c r="K18" s="40" t="s">
        <v>4</v>
      </c>
      <c r="L18" s="20"/>
      <c r="M18" s="20"/>
    </row>
    <row r="19" spans="1:13" ht="15.75" thickBot="1">
      <c r="A19" s="20"/>
      <c r="B19" s="2" t="s">
        <v>11</v>
      </c>
      <c r="C19" s="6">
        <v>15</v>
      </c>
      <c r="D19" s="40"/>
      <c r="E19" s="20"/>
      <c r="F19" s="1" t="s">
        <v>12</v>
      </c>
      <c r="G19" s="16">
        <f>(XL/(6.2832*f))</f>
        <v>0.3540947326343267</v>
      </c>
      <c r="H19" s="40" t="s">
        <v>13</v>
      </c>
      <c r="I19" s="32" t="s">
        <v>14</v>
      </c>
      <c r="J19" s="33">
        <f>((Q*(Rin+Rout)+2*SQRT(Rin*Rout*(Q^2+4)-(Rin+Rout)^2))/(Q^2+4))</f>
        <v>112.35482521644408</v>
      </c>
      <c r="K19" s="40" t="s">
        <v>4</v>
      </c>
      <c r="L19" s="20"/>
      <c r="M19" s="20"/>
    </row>
    <row r="20" spans="1:13" ht="17.25" thickBot="1">
      <c r="A20" s="20"/>
      <c r="B20" s="3" t="s">
        <v>15</v>
      </c>
      <c r="C20" s="6">
        <v>50.5</v>
      </c>
      <c r="D20" s="40" t="s">
        <v>16</v>
      </c>
      <c r="E20" s="20"/>
      <c r="F20" s="5" t="s">
        <v>17</v>
      </c>
      <c r="G20" s="17">
        <f>(Q_1+Q_2)</f>
        <v>15</v>
      </c>
      <c r="H20" s="40"/>
      <c r="I20" s="9" t="s">
        <v>21</v>
      </c>
      <c r="J20" s="14">
        <f>(SQRT((Q*Rin)/XL-1))</f>
        <v>12.617715228449699</v>
      </c>
      <c r="K20" s="40"/>
      <c r="L20" s="20"/>
      <c r="M20" s="20"/>
    </row>
    <row r="21" spans="1:13" ht="17.25" customHeight="1" thickBot="1">
      <c r="A21" s="20"/>
      <c r="B21" s="5" t="s">
        <v>22</v>
      </c>
      <c r="C21" s="7" t="str">
        <f>IF(AND(Q^2&gt;(Rin/Rout-1),Q^2&gt;(Rout/Rin-1)),"All OK","Pick new values")</f>
        <v>All OK</v>
      </c>
      <c r="D21" s="40"/>
      <c r="E21" s="20"/>
      <c r="F21" s="20"/>
      <c r="G21" s="20"/>
      <c r="H21" s="20"/>
      <c r="I21" s="9" t="s">
        <v>23</v>
      </c>
      <c r="J21" s="14">
        <f>(Q-Q_1)</f>
        <v>2.3822847715503013</v>
      </c>
      <c r="K21" s="40"/>
      <c r="L21" s="20"/>
      <c r="M21" s="20"/>
    </row>
    <row r="22" spans="1:13" ht="15" customHeight="1">
      <c r="A22" s="20"/>
      <c r="B22" s="20"/>
      <c r="C22" s="20"/>
      <c r="D22" s="20"/>
      <c r="E22" s="20"/>
      <c r="F22" s="20"/>
      <c r="G22" s="20"/>
      <c r="H22" s="20"/>
      <c r="I22" s="20"/>
      <c r="J22" s="20"/>
      <c r="K22" s="20"/>
      <c r="L22" s="20"/>
      <c r="M22" s="20"/>
    </row>
    <row r="23" spans="1:13" ht="12.75">
      <c r="A23" s="20"/>
      <c r="B23" s="20"/>
      <c r="C23" s="20"/>
      <c r="D23" s="20"/>
      <c r="E23" s="20"/>
      <c r="F23" s="20"/>
      <c r="G23" s="20"/>
      <c r="H23" s="20"/>
      <c r="I23" s="20"/>
      <c r="J23" s="20"/>
      <c r="K23" s="20"/>
      <c r="L23" s="20"/>
      <c r="M23" s="20"/>
    </row>
    <row r="24" spans="1:13" ht="12.75">
      <c r="A24" s="20"/>
      <c r="B24" s="20"/>
      <c r="C24" s="20"/>
      <c r="D24" s="20"/>
      <c r="E24" s="20"/>
      <c r="F24" s="20"/>
      <c r="G24" s="20"/>
      <c r="H24" s="20"/>
      <c r="I24" s="20"/>
      <c r="J24" s="20"/>
      <c r="K24" s="20"/>
      <c r="L24" s="20"/>
      <c r="M24" s="20"/>
    </row>
    <row r="25" spans="1:13" ht="12.75">
      <c r="A25" s="20"/>
      <c r="B25" s="20"/>
      <c r="C25" s="20"/>
      <c r="D25" s="20"/>
      <c r="E25" s="20"/>
      <c r="F25" s="20"/>
      <c r="G25" s="20"/>
      <c r="H25" s="20"/>
      <c r="I25" s="20"/>
      <c r="J25" s="20"/>
      <c r="K25" s="20"/>
      <c r="L25" s="20"/>
      <c r="M25" s="20"/>
    </row>
    <row r="26" spans="1:13" ht="12.75">
      <c r="A26" s="20"/>
      <c r="B26" s="20"/>
      <c r="C26" s="20"/>
      <c r="D26" s="20"/>
      <c r="E26" s="20"/>
      <c r="F26" s="20"/>
      <c r="G26" s="20"/>
      <c r="H26" s="20"/>
      <c r="I26" s="20"/>
      <c r="J26" s="20"/>
      <c r="K26" s="20"/>
      <c r="L26" s="20"/>
      <c r="M26" s="20"/>
    </row>
    <row r="27" spans="1:13" ht="12.75">
      <c r="A27" s="20"/>
      <c r="B27" s="20"/>
      <c r="C27" s="20"/>
      <c r="D27" s="20"/>
      <c r="E27" s="20"/>
      <c r="F27" s="20"/>
      <c r="G27" s="20"/>
      <c r="H27" s="20"/>
      <c r="I27" s="20"/>
      <c r="J27" s="20"/>
      <c r="K27" s="20"/>
      <c r="L27" s="20"/>
      <c r="M27" s="20"/>
    </row>
    <row r="28" spans="1:13" ht="12.75">
      <c r="A28" s="20"/>
      <c r="B28" s="20"/>
      <c r="C28" s="20"/>
      <c r="D28" s="20"/>
      <c r="E28" s="20"/>
      <c r="F28" s="20"/>
      <c r="G28" s="20"/>
      <c r="H28" s="20"/>
      <c r="I28" s="20"/>
      <c r="J28" s="20"/>
      <c r="K28" s="20"/>
      <c r="L28" s="20"/>
      <c r="M28" s="20"/>
    </row>
    <row r="29" spans="1:13" ht="12.75">
      <c r="A29" s="20"/>
      <c r="B29" s="20"/>
      <c r="C29" s="20"/>
      <c r="D29" s="20"/>
      <c r="E29" s="20"/>
      <c r="F29" s="20"/>
      <c r="G29" s="20"/>
      <c r="H29" s="20"/>
      <c r="I29" s="20"/>
      <c r="J29" s="20"/>
      <c r="K29" s="20"/>
      <c r="L29" s="20"/>
      <c r="M29" s="20"/>
    </row>
    <row r="30" spans="1:12" ht="12.75">
      <c r="A30" s="20"/>
      <c r="B30" s="20"/>
      <c r="C30" s="20"/>
      <c r="D30" s="20"/>
      <c r="E30" s="20"/>
      <c r="F30" s="20"/>
      <c r="G30" s="20"/>
      <c r="H30" s="20"/>
      <c r="I30" s="20"/>
      <c r="J30" s="20"/>
      <c r="K30" s="20"/>
      <c r="L30" s="20"/>
    </row>
    <row r="31" spans="1:12" ht="12.75">
      <c r="A31" s="20"/>
      <c r="B31" s="20"/>
      <c r="C31" s="20"/>
      <c r="D31" s="20"/>
      <c r="E31" s="20"/>
      <c r="F31" s="20"/>
      <c r="G31" s="20"/>
      <c r="H31" s="20"/>
      <c r="I31" s="20"/>
      <c r="J31" s="20"/>
      <c r="K31" s="20"/>
      <c r="L31" s="20"/>
    </row>
    <row r="32" spans="1:12" ht="12.75">
      <c r="A32" s="20"/>
      <c r="B32" s="20"/>
      <c r="C32" s="20"/>
      <c r="D32" s="20"/>
      <c r="E32" s="20"/>
      <c r="F32" s="20"/>
      <c r="G32" s="20"/>
      <c r="H32" s="20"/>
      <c r="I32" s="20"/>
      <c r="J32" s="20"/>
      <c r="K32" s="20"/>
      <c r="L32" s="20"/>
    </row>
    <row r="33" spans="1:12" ht="12.75">
      <c r="A33" s="20"/>
      <c r="B33" s="20"/>
      <c r="C33" s="20"/>
      <c r="D33" s="20"/>
      <c r="E33" s="20"/>
      <c r="F33" s="20"/>
      <c r="G33" s="20"/>
      <c r="H33" s="20"/>
      <c r="I33" s="20"/>
      <c r="J33" s="20"/>
      <c r="K33" s="20"/>
      <c r="L33" s="20"/>
    </row>
    <row r="34" spans="1:12" ht="12.75">
      <c r="A34" s="20"/>
      <c r="B34" s="20"/>
      <c r="C34" s="20"/>
      <c r="D34" s="20"/>
      <c r="E34" s="20"/>
      <c r="F34" s="20"/>
      <c r="G34" s="20"/>
      <c r="H34" s="20"/>
      <c r="I34" s="20"/>
      <c r="J34" s="20"/>
      <c r="K34" s="20"/>
      <c r="L34" s="20"/>
    </row>
    <row r="35" spans="1:12" ht="12.75">
      <c r="A35" s="20"/>
      <c r="B35" s="20"/>
      <c r="C35" s="20"/>
      <c r="D35" s="20"/>
      <c r="E35" s="20"/>
      <c r="F35" s="20"/>
      <c r="G35" s="20"/>
      <c r="H35" s="20"/>
      <c r="I35" s="20"/>
      <c r="J35" s="20"/>
      <c r="K35" s="20"/>
      <c r="L35" s="20"/>
    </row>
    <row r="36" spans="1:12" ht="12.75">
      <c r="A36" s="20"/>
      <c r="B36" s="20"/>
      <c r="C36" s="20"/>
      <c r="D36" s="20"/>
      <c r="E36" s="20"/>
      <c r="F36" s="20"/>
      <c r="G36" s="20"/>
      <c r="H36" s="20"/>
      <c r="I36" s="20"/>
      <c r="J36" s="20"/>
      <c r="K36" s="20"/>
      <c r="L36" s="20"/>
    </row>
    <row r="37" spans="1:12" ht="12.75">
      <c r="A37" s="20"/>
      <c r="B37" s="20"/>
      <c r="C37" s="20"/>
      <c r="D37" s="20"/>
      <c r="E37" s="20"/>
      <c r="F37" s="20"/>
      <c r="G37" s="20"/>
      <c r="H37" s="20"/>
      <c r="I37" s="20"/>
      <c r="J37" s="20"/>
      <c r="K37" s="20"/>
      <c r="L37" s="20"/>
    </row>
    <row r="38" spans="1:12" ht="12.75">
      <c r="A38" s="20"/>
      <c r="B38" s="20"/>
      <c r="C38" s="20"/>
      <c r="D38" s="20"/>
      <c r="E38" s="20"/>
      <c r="F38" s="20"/>
      <c r="G38" s="20"/>
      <c r="H38" s="20"/>
      <c r="I38" s="20"/>
      <c r="J38" s="20"/>
      <c r="K38" s="20"/>
      <c r="L38" s="20"/>
    </row>
    <row r="39" spans="1:12" ht="12.75">
      <c r="A39" s="20"/>
      <c r="B39" s="20"/>
      <c r="C39" s="20"/>
      <c r="D39" s="20"/>
      <c r="E39" s="20"/>
      <c r="F39" s="20"/>
      <c r="G39" s="20"/>
      <c r="H39" s="20"/>
      <c r="I39" s="20"/>
      <c r="J39" s="20"/>
      <c r="K39" s="20"/>
      <c r="L39" s="20"/>
    </row>
    <row r="40" spans="1:12" ht="12.75">
      <c r="A40" s="20"/>
      <c r="B40" s="20"/>
      <c r="C40" s="20"/>
      <c r="D40" s="20"/>
      <c r="E40" s="20"/>
      <c r="F40" s="20"/>
      <c r="G40" s="20"/>
      <c r="H40" s="20"/>
      <c r="I40" s="20"/>
      <c r="J40" s="20"/>
      <c r="K40" s="20"/>
      <c r="L40" s="20"/>
    </row>
    <row r="41" spans="1:12" ht="12.75">
      <c r="A41" s="20"/>
      <c r="B41" s="20"/>
      <c r="C41" s="20"/>
      <c r="D41" s="20"/>
      <c r="E41" s="20"/>
      <c r="F41" s="20"/>
      <c r="G41" s="20"/>
      <c r="H41" s="20"/>
      <c r="I41" s="20"/>
      <c r="J41" s="20"/>
      <c r="K41" s="20"/>
      <c r="L41" s="20"/>
    </row>
    <row r="42" spans="1:12" ht="12.75">
      <c r="A42" s="20"/>
      <c r="B42" s="20"/>
      <c r="C42" s="20"/>
      <c r="D42" s="20"/>
      <c r="E42" s="20"/>
      <c r="F42" s="20"/>
      <c r="G42" s="20"/>
      <c r="H42" s="20"/>
      <c r="I42" s="20"/>
      <c r="J42" s="20"/>
      <c r="K42" s="20"/>
      <c r="L42" s="20"/>
    </row>
    <row r="43" spans="1:12" ht="12.75">
      <c r="A43" s="20"/>
      <c r="B43" s="20"/>
      <c r="C43" s="20"/>
      <c r="D43" s="20"/>
      <c r="E43" s="20"/>
      <c r="F43" s="20"/>
      <c r="G43" s="20"/>
      <c r="H43" s="20"/>
      <c r="I43" s="20"/>
      <c r="J43" s="20"/>
      <c r="K43" s="20"/>
      <c r="L43" s="20"/>
    </row>
    <row r="44" spans="1:12" ht="12.75">
      <c r="A44" s="20"/>
      <c r="B44" s="20"/>
      <c r="C44" s="20"/>
      <c r="D44" s="20"/>
      <c r="E44" s="20"/>
      <c r="F44" s="20"/>
      <c r="G44" s="20"/>
      <c r="H44" s="20"/>
      <c r="I44" s="20"/>
      <c r="J44" s="20"/>
      <c r="K44" s="20"/>
      <c r="L44" s="20"/>
    </row>
    <row r="45" spans="1:12" ht="12.75">
      <c r="A45" s="20"/>
      <c r="B45" s="20"/>
      <c r="C45" s="20"/>
      <c r="D45" s="20"/>
      <c r="E45" s="20"/>
      <c r="F45" s="20"/>
      <c r="G45" s="20"/>
      <c r="H45" s="20"/>
      <c r="I45" s="20"/>
      <c r="J45" s="20"/>
      <c r="K45" s="20"/>
      <c r="L45" s="20"/>
    </row>
    <row r="46" spans="1:12" ht="12.75">
      <c r="A46" s="20"/>
      <c r="B46" s="20"/>
      <c r="C46" s="20"/>
      <c r="D46" s="20"/>
      <c r="E46" s="20"/>
      <c r="F46" s="20"/>
      <c r="G46" s="20"/>
      <c r="H46" s="20"/>
      <c r="I46" s="20"/>
      <c r="J46" s="20"/>
      <c r="K46" s="20"/>
      <c r="L46" s="20"/>
    </row>
    <row r="47" spans="1:12" ht="12.75">
      <c r="A47" s="20"/>
      <c r="B47" s="20"/>
      <c r="C47" s="20"/>
      <c r="D47" s="20"/>
      <c r="E47" s="20"/>
      <c r="F47" s="20"/>
      <c r="G47" s="20"/>
      <c r="H47" s="20"/>
      <c r="I47" s="20"/>
      <c r="J47" s="20"/>
      <c r="K47" s="20"/>
      <c r="L47" s="20"/>
    </row>
    <row r="48" spans="1:12" ht="12.75">
      <c r="A48" s="20"/>
      <c r="B48" s="20"/>
      <c r="C48" s="20"/>
      <c r="D48" s="20"/>
      <c r="E48" s="20"/>
      <c r="F48" s="20"/>
      <c r="G48" s="20"/>
      <c r="H48" s="20"/>
      <c r="I48" s="20"/>
      <c r="J48" s="20"/>
      <c r="K48" s="20"/>
      <c r="L48" s="20"/>
    </row>
    <row r="49" spans="1:12" ht="12.75">
      <c r="A49" s="20"/>
      <c r="B49" s="20"/>
      <c r="C49" s="20"/>
      <c r="D49" s="20"/>
      <c r="E49" s="20"/>
      <c r="F49" s="20"/>
      <c r="G49" s="20"/>
      <c r="H49" s="20"/>
      <c r="I49" s="20"/>
      <c r="J49" s="20"/>
      <c r="K49" s="20"/>
      <c r="L49" s="20"/>
    </row>
    <row r="50" spans="1:12" ht="12.75">
      <c r="A50" s="20"/>
      <c r="B50" s="20"/>
      <c r="C50" s="20"/>
      <c r="D50" s="20"/>
      <c r="E50" s="20"/>
      <c r="F50" s="20"/>
      <c r="G50" s="20"/>
      <c r="H50" s="20"/>
      <c r="I50" s="20"/>
      <c r="J50" s="20"/>
      <c r="K50" s="20"/>
      <c r="L50" s="20"/>
    </row>
    <row r="51" spans="1:12" ht="12.75">
      <c r="A51" s="20"/>
      <c r="B51" s="20"/>
      <c r="C51" s="20"/>
      <c r="D51" s="20"/>
      <c r="E51" s="20"/>
      <c r="F51" s="20"/>
      <c r="G51" s="20"/>
      <c r="H51" s="20"/>
      <c r="I51" s="20"/>
      <c r="J51" s="20"/>
      <c r="K51" s="20"/>
      <c r="L51" s="20"/>
    </row>
    <row r="52" spans="1:12" ht="12.75">
      <c r="A52" s="20"/>
      <c r="B52" s="20"/>
      <c r="C52" s="20"/>
      <c r="D52" s="20"/>
      <c r="E52" s="20"/>
      <c r="F52" s="20"/>
      <c r="G52" s="20"/>
      <c r="H52" s="20"/>
      <c r="I52" s="20"/>
      <c r="J52" s="20"/>
      <c r="K52" s="20"/>
      <c r="L52" s="20"/>
    </row>
    <row r="53" spans="1:12" ht="12.75">
      <c r="A53" s="20"/>
      <c r="B53" s="20"/>
      <c r="C53" s="20"/>
      <c r="D53" s="20"/>
      <c r="E53" s="20"/>
      <c r="F53" s="20"/>
      <c r="G53" s="20"/>
      <c r="H53" s="20"/>
      <c r="I53" s="20"/>
      <c r="J53" s="20"/>
      <c r="K53" s="20"/>
      <c r="L53" s="20"/>
    </row>
    <row r="54" spans="1:12" ht="12.75">
      <c r="A54" s="20"/>
      <c r="B54" s="20"/>
      <c r="C54" s="20"/>
      <c r="D54" s="20"/>
      <c r="E54" s="20"/>
      <c r="F54" s="20"/>
      <c r="G54" s="20"/>
      <c r="H54" s="20"/>
      <c r="I54" s="20"/>
      <c r="J54" s="20"/>
      <c r="K54" s="20"/>
      <c r="L54" s="20"/>
    </row>
    <row r="55" spans="1:12" ht="12.75">
      <c r="A55" s="20"/>
      <c r="B55" s="20"/>
      <c r="C55" s="20"/>
      <c r="D55" s="20"/>
      <c r="E55" s="20"/>
      <c r="F55" s="20"/>
      <c r="G55" s="20"/>
      <c r="H55" s="20"/>
      <c r="I55" s="20"/>
      <c r="J55" s="20"/>
      <c r="K55" s="20"/>
      <c r="L55" s="20"/>
    </row>
    <row r="56" spans="1:12" ht="12.75">
      <c r="A56" s="20"/>
      <c r="B56" s="20"/>
      <c r="C56" s="20"/>
      <c r="D56" s="20"/>
      <c r="E56" s="20"/>
      <c r="F56" s="20"/>
      <c r="G56" s="20"/>
      <c r="H56" s="20"/>
      <c r="I56" s="20"/>
      <c r="J56" s="20"/>
      <c r="K56" s="20"/>
      <c r="L56" s="20"/>
    </row>
    <row r="57" spans="1:12" ht="12.75">
      <c r="A57" s="20"/>
      <c r="B57" s="20"/>
      <c r="C57" s="20"/>
      <c r="D57" s="20"/>
      <c r="E57" s="20"/>
      <c r="F57" s="20"/>
      <c r="G57" s="20"/>
      <c r="H57" s="20"/>
      <c r="I57" s="20"/>
      <c r="J57" s="20"/>
      <c r="K57" s="20"/>
      <c r="L57" s="20"/>
    </row>
    <row r="58" spans="1:12" ht="12.75">
      <c r="A58" s="20"/>
      <c r="B58" s="20"/>
      <c r="C58" s="20"/>
      <c r="D58" s="20"/>
      <c r="E58" s="20"/>
      <c r="F58" s="20"/>
      <c r="G58" s="20"/>
      <c r="H58" s="20"/>
      <c r="I58" s="20"/>
      <c r="J58" s="20"/>
      <c r="K58" s="20"/>
      <c r="L58" s="20"/>
    </row>
    <row r="59" spans="1:12" ht="12.75">
      <c r="A59" s="20"/>
      <c r="B59" s="20"/>
      <c r="C59" s="20"/>
      <c r="D59" s="20"/>
      <c r="E59" s="20"/>
      <c r="F59" s="20"/>
      <c r="G59" s="20"/>
      <c r="H59" s="20"/>
      <c r="I59" s="20"/>
      <c r="J59" s="20"/>
      <c r="K59" s="20"/>
      <c r="L59" s="20"/>
    </row>
    <row r="60" spans="1:12" ht="12.75">
      <c r="A60" s="20"/>
      <c r="B60" s="20"/>
      <c r="C60" s="20"/>
      <c r="D60" s="20"/>
      <c r="E60" s="20"/>
      <c r="F60" s="20"/>
      <c r="G60" s="20"/>
      <c r="H60" s="20"/>
      <c r="I60" s="20"/>
      <c r="J60" s="20"/>
      <c r="K60" s="20"/>
      <c r="L60" s="20"/>
    </row>
    <row r="61" spans="1:12" ht="12.75">
      <c r="A61" s="20"/>
      <c r="B61" s="20"/>
      <c r="C61" s="20"/>
      <c r="D61" s="20"/>
      <c r="E61" s="20"/>
      <c r="F61" s="20"/>
      <c r="G61" s="20"/>
      <c r="H61" s="20"/>
      <c r="I61" s="20"/>
      <c r="J61" s="20"/>
      <c r="K61" s="20"/>
      <c r="L61" s="20"/>
    </row>
    <row r="62" spans="1:12" ht="12.75">
      <c r="A62" s="20"/>
      <c r="B62" s="20"/>
      <c r="C62" s="20"/>
      <c r="D62" s="20"/>
      <c r="E62" s="20"/>
      <c r="F62" s="20"/>
      <c r="G62" s="20"/>
      <c r="H62" s="20"/>
      <c r="I62" s="20"/>
      <c r="J62" s="20"/>
      <c r="K62" s="20"/>
      <c r="L62" s="20"/>
    </row>
    <row r="63" spans="1:12" ht="12.75">
      <c r="A63" s="20"/>
      <c r="B63" s="20"/>
      <c r="C63" s="20"/>
      <c r="D63" s="20"/>
      <c r="E63" s="20"/>
      <c r="F63" s="20"/>
      <c r="G63" s="20"/>
      <c r="H63" s="20"/>
      <c r="I63" s="20"/>
      <c r="J63" s="20"/>
      <c r="K63" s="20"/>
      <c r="L63" s="20"/>
    </row>
    <row r="64" spans="1:12" ht="12.75">
      <c r="A64" s="20"/>
      <c r="B64" s="20"/>
      <c r="C64" s="20"/>
      <c r="D64" s="20"/>
      <c r="E64" s="20"/>
      <c r="F64" s="20"/>
      <c r="G64" s="20"/>
      <c r="H64" s="20"/>
      <c r="I64" s="20"/>
      <c r="J64" s="20"/>
      <c r="K64" s="20"/>
      <c r="L64" s="20"/>
    </row>
    <row r="65" spans="1:12" ht="12.75">
      <c r="A65" s="20"/>
      <c r="B65" s="20"/>
      <c r="C65" s="20"/>
      <c r="D65" s="20"/>
      <c r="E65" s="20"/>
      <c r="F65" s="20"/>
      <c r="G65" s="20"/>
      <c r="H65" s="20"/>
      <c r="I65" s="20"/>
      <c r="J65" s="20"/>
      <c r="K65" s="20"/>
      <c r="L65" s="20"/>
    </row>
    <row r="66" spans="1:12" ht="12.75">
      <c r="A66" s="20"/>
      <c r="B66" s="20"/>
      <c r="C66" s="20"/>
      <c r="D66" s="20"/>
      <c r="E66" s="20"/>
      <c r="F66" s="20"/>
      <c r="G66" s="20"/>
      <c r="H66" s="20"/>
      <c r="I66" s="20"/>
      <c r="J66" s="20"/>
      <c r="K66" s="20"/>
      <c r="L66" s="20"/>
    </row>
    <row r="67" spans="1:12" ht="12.75">
      <c r="A67" s="20"/>
      <c r="B67" s="20"/>
      <c r="C67" s="20"/>
      <c r="D67" s="20"/>
      <c r="E67" s="20"/>
      <c r="F67" s="20"/>
      <c r="G67" s="20"/>
      <c r="H67" s="20"/>
      <c r="I67" s="20"/>
      <c r="J67" s="20"/>
      <c r="K67" s="20"/>
      <c r="L67" s="20"/>
    </row>
    <row r="68" spans="1:12" ht="12.75">
      <c r="A68" s="20"/>
      <c r="B68" s="20"/>
      <c r="C68" s="20"/>
      <c r="D68" s="20"/>
      <c r="E68" s="20"/>
      <c r="F68" s="20"/>
      <c r="G68" s="20"/>
      <c r="H68" s="20"/>
      <c r="I68" s="20"/>
      <c r="J68" s="20"/>
      <c r="K68" s="20"/>
      <c r="L68" s="20"/>
    </row>
    <row r="69" spans="1:12" ht="12.75">
      <c r="A69" s="20"/>
      <c r="B69" s="20"/>
      <c r="C69" s="20"/>
      <c r="D69" s="20"/>
      <c r="E69" s="20"/>
      <c r="F69" s="20"/>
      <c r="G69" s="20"/>
      <c r="H69" s="20"/>
      <c r="I69" s="20"/>
      <c r="J69" s="20"/>
      <c r="K69" s="20"/>
      <c r="L69" s="20"/>
    </row>
    <row r="70" spans="1:12" ht="12.75">
      <c r="A70" s="20"/>
      <c r="B70" s="20"/>
      <c r="C70" s="20"/>
      <c r="D70" s="20"/>
      <c r="E70" s="20"/>
      <c r="F70" s="20"/>
      <c r="G70" s="20"/>
      <c r="H70" s="20"/>
      <c r="I70" s="20"/>
      <c r="J70" s="20"/>
      <c r="K70" s="20"/>
      <c r="L70" s="20"/>
    </row>
    <row r="71" spans="1:12" ht="12.75">
      <c r="A71" s="20"/>
      <c r="B71" s="20"/>
      <c r="C71" s="20"/>
      <c r="D71" s="20"/>
      <c r="E71" s="20"/>
      <c r="F71" s="20"/>
      <c r="G71" s="20"/>
      <c r="H71" s="20"/>
      <c r="I71" s="20"/>
      <c r="J71" s="20"/>
      <c r="K71" s="20"/>
      <c r="L71" s="20"/>
    </row>
    <row r="72" spans="1:12" ht="12.75">
      <c r="A72" s="20"/>
      <c r="B72" s="20"/>
      <c r="C72" s="20"/>
      <c r="D72" s="20"/>
      <c r="E72" s="20"/>
      <c r="F72" s="20"/>
      <c r="G72" s="20"/>
      <c r="H72" s="20"/>
      <c r="I72" s="20"/>
      <c r="J72" s="20"/>
      <c r="K72" s="20"/>
      <c r="L72" s="20"/>
    </row>
    <row r="73" spans="1:12" ht="12.75">
      <c r="A73" s="20"/>
      <c r="B73" s="20"/>
      <c r="C73" s="20"/>
      <c r="D73" s="20"/>
      <c r="E73" s="20"/>
      <c r="F73" s="20"/>
      <c r="G73" s="20"/>
      <c r="H73" s="20"/>
      <c r="I73" s="20"/>
      <c r="J73" s="20"/>
      <c r="K73" s="20"/>
      <c r="L73" s="20"/>
    </row>
    <row r="74" spans="1:12" ht="12.75">
      <c r="A74" s="20"/>
      <c r="B74" s="20"/>
      <c r="C74" s="20"/>
      <c r="D74" s="20"/>
      <c r="E74" s="20"/>
      <c r="F74" s="20"/>
      <c r="G74" s="20"/>
      <c r="H74" s="20"/>
      <c r="I74" s="20"/>
      <c r="J74" s="20"/>
      <c r="K74" s="20"/>
      <c r="L74" s="20"/>
    </row>
    <row r="75" spans="1:12" ht="12.75">
      <c r="A75" s="20"/>
      <c r="B75" s="20"/>
      <c r="C75" s="20"/>
      <c r="D75" s="20"/>
      <c r="E75" s="20"/>
      <c r="F75" s="20"/>
      <c r="G75" s="20"/>
      <c r="H75" s="20"/>
      <c r="I75" s="20"/>
      <c r="J75" s="20"/>
      <c r="K75" s="20"/>
      <c r="L75" s="20"/>
    </row>
    <row r="76" spans="1:12" ht="12.75">
      <c r="A76" s="20"/>
      <c r="B76" s="20"/>
      <c r="C76" s="20"/>
      <c r="D76" s="20"/>
      <c r="E76" s="20"/>
      <c r="F76" s="20"/>
      <c r="G76" s="20"/>
      <c r="H76" s="20"/>
      <c r="I76" s="20"/>
      <c r="J76" s="20"/>
      <c r="K76" s="20"/>
      <c r="L76" s="20"/>
    </row>
    <row r="77" spans="1:12" ht="12.75">
      <c r="A77" s="20"/>
      <c r="B77" s="20"/>
      <c r="C77" s="20"/>
      <c r="D77" s="20"/>
      <c r="E77" s="20"/>
      <c r="F77" s="20"/>
      <c r="G77" s="20"/>
      <c r="H77" s="20"/>
      <c r="I77" s="20"/>
      <c r="J77" s="20"/>
      <c r="K77" s="20"/>
      <c r="L77" s="20"/>
    </row>
    <row r="78" spans="1:12" ht="12.75">
      <c r="A78" s="20"/>
      <c r="B78" s="20"/>
      <c r="C78" s="20"/>
      <c r="D78" s="20"/>
      <c r="E78" s="20"/>
      <c r="F78" s="20"/>
      <c r="G78" s="20"/>
      <c r="H78" s="20"/>
      <c r="I78" s="20"/>
      <c r="J78" s="20"/>
      <c r="K78" s="20"/>
      <c r="L78" s="20"/>
    </row>
    <row r="79" spans="1:12" ht="12.75">
      <c r="A79" s="20"/>
      <c r="B79" s="20"/>
      <c r="C79" s="20"/>
      <c r="D79" s="20"/>
      <c r="E79" s="20"/>
      <c r="F79" s="20"/>
      <c r="G79" s="20"/>
      <c r="H79" s="20"/>
      <c r="I79" s="20"/>
      <c r="J79" s="20"/>
      <c r="K79" s="20"/>
      <c r="L79" s="20"/>
    </row>
    <row r="80" spans="1:12" ht="12.75">
      <c r="A80" s="20"/>
      <c r="B80" s="20"/>
      <c r="C80" s="20"/>
      <c r="D80" s="20"/>
      <c r="E80" s="20"/>
      <c r="F80" s="20"/>
      <c r="G80" s="20"/>
      <c r="H80" s="20"/>
      <c r="I80" s="20"/>
      <c r="J80" s="20"/>
      <c r="K80" s="20"/>
      <c r="L80" s="20"/>
    </row>
    <row r="81" spans="1:11" ht="12.75">
      <c r="A81" s="24"/>
      <c r="B81" s="24"/>
      <c r="C81" s="24"/>
      <c r="D81" s="24"/>
      <c r="E81" s="24"/>
      <c r="F81" s="24"/>
      <c r="G81" s="24"/>
      <c r="H81" s="24"/>
      <c r="I81" s="24"/>
      <c r="J81" s="24"/>
      <c r="K81" s="24"/>
    </row>
    <row r="82" spans="1:11" ht="12.75">
      <c r="A82" s="24"/>
      <c r="B82" s="24"/>
      <c r="C82" s="24"/>
      <c r="D82" s="24"/>
      <c r="E82" s="24"/>
      <c r="F82" s="24"/>
      <c r="G82" s="24"/>
      <c r="H82" s="24"/>
      <c r="I82" s="24"/>
      <c r="J82" s="24"/>
      <c r="K82" s="24"/>
    </row>
    <row r="83" spans="1:11" ht="12.75">
      <c r="A83" s="24"/>
      <c r="B83" s="24"/>
      <c r="C83" s="24"/>
      <c r="D83" s="24"/>
      <c r="E83" s="24"/>
      <c r="F83" s="24"/>
      <c r="G83" s="24"/>
      <c r="H83" s="24"/>
      <c r="I83" s="24"/>
      <c r="J83" s="24"/>
      <c r="K83" s="24"/>
    </row>
    <row r="84" spans="1:11" ht="12.75">
      <c r="A84" s="24"/>
      <c r="B84" s="24"/>
      <c r="C84" s="24"/>
      <c r="D84" s="24"/>
      <c r="E84" s="24"/>
      <c r="F84" s="24"/>
      <c r="G84" s="24"/>
      <c r="H84" s="24"/>
      <c r="I84" s="24"/>
      <c r="J84" s="24"/>
      <c r="K84" s="24"/>
    </row>
    <row r="85" spans="1:11" ht="12.75">
      <c r="A85" s="24"/>
      <c r="B85" s="24"/>
      <c r="C85" s="24"/>
      <c r="D85" s="24"/>
      <c r="E85" s="24"/>
      <c r="F85" s="24"/>
      <c r="G85" s="24"/>
      <c r="H85" s="24"/>
      <c r="I85" s="24"/>
      <c r="J85" s="24"/>
      <c r="K85" s="24"/>
    </row>
    <row r="86" spans="1:11" ht="12.75">
      <c r="A86" s="24"/>
      <c r="B86" s="24"/>
      <c r="C86" s="24"/>
      <c r="D86" s="24"/>
      <c r="E86" s="24"/>
      <c r="F86" s="24"/>
      <c r="G86" s="24"/>
      <c r="H86" s="24"/>
      <c r="I86" s="24"/>
      <c r="J86" s="24"/>
      <c r="K86" s="24"/>
    </row>
    <row r="87" spans="1:11" ht="12.75">
      <c r="A87" s="24"/>
      <c r="B87" s="24"/>
      <c r="C87" s="24"/>
      <c r="D87" s="24"/>
      <c r="E87" s="24"/>
      <c r="F87" s="24"/>
      <c r="G87" s="24"/>
      <c r="H87" s="24"/>
      <c r="I87" s="24"/>
      <c r="J87" s="24"/>
      <c r="K87" s="24"/>
    </row>
    <row r="88" spans="1:11" ht="12.75">
      <c r="A88" s="24"/>
      <c r="B88" s="24"/>
      <c r="C88" s="24"/>
      <c r="D88" s="24"/>
      <c r="E88" s="24"/>
      <c r="F88" s="24"/>
      <c r="G88" s="24"/>
      <c r="H88" s="24"/>
      <c r="I88" s="24"/>
      <c r="J88" s="24"/>
      <c r="K88" s="24"/>
    </row>
    <row r="89" spans="1:11" ht="12.75">
      <c r="A89" s="24"/>
      <c r="B89" s="24"/>
      <c r="C89" s="24"/>
      <c r="D89" s="24"/>
      <c r="E89" s="24"/>
      <c r="F89" s="24"/>
      <c r="G89" s="24"/>
      <c r="H89" s="24"/>
      <c r="I89" s="24"/>
      <c r="J89" s="24"/>
      <c r="K89" s="24"/>
    </row>
    <row r="90" spans="1:11" ht="12.75">
      <c r="A90" s="24"/>
      <c r="B90" s="24"/>
      <c r="C90" s="24"/>
      <c r="D90" s="24"/>
      <c r="E90" s="24"/>
      <c r="F90" s="24"/>
      <c r="G90" s="24"/>
      <c r="H90" s="24"/>
      <c r="I90" s="24"/>
      <c r="J90" s="24"/>
      <c r="K90" s="24"/>
    </row>
    <row r="91" spans="1:11" ht="12.75">
      <c r="A91" s="24"/>
      <c r="B91" s="24"/>
      <c r="C91" s="24"/>
      <c r="D91" s="24"/>
      <c r="E91" s="24"/>
      <c r="F91" s="24"/>
      <c r="G91" s="24"/>
      <c r="H91" s="24"/>
      <c r="I91" s="24"/>
      <c r="J91" s="24"/>
      <c r="K91" s="24"/>
    </row>
    <row r="92" spans="1:11" ht="12.75">
      <c r="A92" s="24"/>
      <c r="B92" s="24"/>
      <c r="C92" s="24"/>
      <c r="D92" s="24"/>
      <c r="E92" s="24"/>
      <c r="F92" s="24"/>
      <c r="G92" s="24"/>
      <c r="H92" s="24"/>
      <c r="I92" s="24"/>
      <c r="J92" s="24"/>
      <c r="K92" s="24"/>
    </row>
    <row r="93" spans="1:11" ht="12.75">
      <c r="A93" s="24"/>
      <c r="B93" s="24"/>
      <c r="C93" s="24"/>
      <c r="D93" s="24"/>
      <c r="E93" s="24"/>
      <c r="F93" s="24"/>
      <c r="G93" s="24"/>
      <c r="H93" s="24"/>
      <c r="I93" s="24"/>
      <c r="J93" s="24"/>
      <c r="K93" s="24"/>
    </row>
    <row r="94" spans="1:11" ht="12.75">
      <c r="A94" s="24"/>
      <c r="B94" s="24"/>
      <c r="C94" s="24"/>
      <c r="D94" s="24"/>
      <c r="E94" s="24"/>
      <c r="F94" s="24"/>
      <c r="G94" s="24"/>
      <c r="H94" s="24"/>
      <c r="I94" s="24"/>
      <c r="J94" s="24"/>
      <c r="K94" s="24"/>
    </row>
    <row r="95" spans="1:11" ht="12.75">
      <c r="A95" s="24"/>
      <c r="B95" s="24"/>
      <c r="C95" s="24"/>
      <c r="D95" s="24"/>
      <c r="E95" s="24"/>
      <c r="F95" s="24"/>
      <c r="G95" s="24"/>
      <c r="H95" s="24"/>
      <c r="I95" s="24"/>
      <c r="J95" s="24"/>
      <c r="K95" s="24"/>
    </row>
    <row r="96" spans="1:11" ht="12.75">
      <c r="A96" s="24"/>
      <c r="B96" s="24"/>
      <c r="C96" s="24"/>
      <c r="D96" s="24"/>
      <c r="E96" s="24"/>
      <c r="F96" s="24"/>
      <c r="G96" s="24"/>
      <c r="H96" s="24"/>
      <c r="I96" s="24"/>
      <c r="J96" s="24"/>
      <c r="K96" s="24"/>
    </row>
    <row r="97" spans="1:11" ht="12.75">
      <c r="A97" s="24"/>
      <c r="B97" s="24"/>
      <c r="C97" s="24"/>
      <c r="D97" s="24"/>
      <c r="E97" s="24"/>
      <c r="F97" s="24"/>
      <c r="G97" s="24"/>
      <c r="H97" s="24"/>
      <c r="I97" s="24"/>
      <c r="J97" s="24"/>
      <c r="K97" s="24"/>
    </row>
    <row r="98" spans="1:11" ht="12.75">
      <c r="A98" s="24"/>
      <c r="B98" s="24"/>
      <c r="C98" s="24"/>
      <c r="D98" s="24"/>
      <c r="E98" s="24"/>
      <c r="F98" s="24"/>
      <c r="G98" s="24"/>
      <c r="H98" s="24"/>
      <c r="I98" s="24"/>
      <c r="J98" s="24"/>
      <c r="K98" s="24"/>
    </row>
    <row r="99" spans="1:11" ht="12.75">
      <c r="A99" s="24"/>
      <c r="B99" s="24"/>
      <c r="C99" s="24"/>
      <c r="D99" s="24"/>
      <c r="E99" s="24"/>
      <c r="F99" s="24"/>
      <c r="G99" s="24"/>
      <c r="H99" s="24"/>
      <c r="I99" s="24"/>
      <c r="J99" s="24"/>
      <c r="K99" s="24"/>
    </row>
    <row r="100" spans="1:11" ht="12.75">
      <c r="A100" s="24"/>
      <c r="B100" s="24"/>
      <c r="C100" s="24"/>
      <c r="D100" s="24"/>
      <c r="E100" s="24"/>
      <c r="F100" s="24"/>
      <c r="G100" s="24"/>
      <c r="H100" s="24"/>
      <c r="I100" s="24"/>
      <c r="J100" s="24"/>
      <c r="K100" s="24"/>
    </row>
    <row r="101" spans="1:11" ht="12.75">
      <c r="A101" s="24"/>
      <c r="B101" s="24"/>
      <c r="C101" s="24"/>
      <c r="D101" s="24"/>
      <c r="E101" s="24"/>
      <c r="F101" s="24"/>
      <c r="G101" s="24"/>
      <c r="H101" s="24"/>
      <c r="I101" s="24"/>
      <c r="J101" s="24"/>
      <c r="K101" s="24"/>
    </row>
    <row r="102" spans="1:11" ht="12.75">
      <c r="A102" s="24"/>
      <c r="B102" s="24"/>
      <c r="C102" s="24"/>
      <c r="D102" s="24"/>
      <c r="E102" s="24"/>
      <c r="F102" s="24"/>
      <c r="G102" s="24"/>
      <c r="H102" s="24"/>
      <c r="I102" s="24"/>
      <c r="J102" s="24"/>
      <c r="K102" s="24"/>
    </row>
    <row r="103" spans="1:11" ht="12.75">
      <c r="A103" s="24"/>
      <c r="B103" s="24"/>
      <c r="C103" s="24"/>
      <c r="D103" s="24"/>
      <c r="E103" s="24"/>
      <c r="F103" s="24"/>
      <c r="G103" s="24"/>
      <c r="H103" s="24"/>
      <c r="I103" s="24"/>
      <c r="J103" s="24"/>
      <c r="K103" s="24"/>
    </row>
    <row r="104" spans="1:11" ht="12.75">
      <c r="A104" s="24"/>
      <c r="B104" s="24"/>
      <c r="C104" s="24"/>
      <c r="D104" s="24"/>
      <c r="E104" s="24"/>
      <c r="F104" s="24"/>
      <c r="G104" s="24"/>
      <c r="H104" s="24"/>
      <c r="I104" s="24"/>
      <c r="J104" s="24"/>
      <c r="K104" s="24"/>
    </row>
    <row r="105" spans="1:11" ht="12.75">
      <c r="A105" s="24"/>
      <c r="B105" s="24"/>
      <c r="C105" s="24"/>
      <c r="D105" s="24"/>
      <c r="E105" s="24"/>
      <c r="F105" s="24"/>
      <c r="G105" s="24"/>
      <c r="H105" s="24"/>
      <c r="I105" s="24"/>
      <c r="J105" s="24"/>
      <c r="K105" s="24"/>
    </row>
    <row r="106" spans="1:11" ht="12.75">
      <c r="A106" s="24"/>
      <c r="B106" s="24"/>
      <c r="C106" s="24"/>
      <c r="D106" s="24"/>
      <c r="E106" s="24"/>
      <c r="F106" s="24"/>
      <c r="G106" s="24"/>
      <c r="H106" s="24"/>
      <c r="I106" s="24"/>
      <c r="J106" s="24"/>
      <c r="K106" s="24"/>
    </row>
    <row r="107" spans="1:11" ht="12.75">
      <c r="A107" s="24"/>
      <c r="B107" s="24"/>
      <c r="C107" s="24"/>
      <c r="D107" s="24"/>
      <c r="E107" s="24"/>
      <c r="F107" s="24"/>
      <c r="G107" s="24"/>
      <c r="H107" s="24"/>
      <c r="I107" s="24"/>
      <c r="J107" s="24"/>
      <c r="K107" s="24"/>
    </row>
    <row r="108" spans="1:11" ht="12.75">
      <c r="A108" s="24"/>
      <c r="B108" s="24"/>
      <c r="C108" s="24"/>
      <c r="D108" s="24"/>
      <c r="E108" s="24"/>
      <c r="F108" s="24"/>
      <c r="G108" s="24"/>
      <c r="H108" s="24"/>
      <c r="I108" s="24"/>
      <c r="J108" s="24"/>
      <c r="K108" s="24"/>
    </row>
    <row r="109" spans="1:11" ht="12.75">
      <c r="A109" s="24"/>
      <c r="B109" s="24"/>
      <c r="C109" s="24"/>
      <c r="D109" s="24"/>
      <c r="E109" s="24"/>
      <c r="F109" s="24"/>
      <c r="G109" s="24"/>
      <c r="H109" s="24"/>
      <c r="I109" s="24"/>
      <c r="J109" s="24"/>
      <c r="K109" s="24"/>
    </row>
    <row r="110" spans="1:11" ht="12.75">
      <c r="A110" s="24"/>
      <c r="B110" s="24"/>
      <c r="C110" s="24"/>
      <c r="D110" s="24"/>
      <c r="E110" s="24"/>
      <c r="F110" s="24"/>
      <c r="G110" s="24"/>
      <c r="H110" s="24"/>
      <c r="I110" s="24"/>
      <c r="J110" s="24"/>
      <c r="K110" s="24"/>
    </row>
    <row r="111" spans="1:11" ht="12.75">
      <c r="A111" s="24"/>
      <c r="B111" s="24"/>
      <c r="C111" s="24"/>
      <c r="D111" s="24"/>
      <c r="E111" s="24"/>
      <c r="F111" s="24"/>
      <c r="G111" s="24"/>
      <c r="H111" s="24"/>
      <c r="I111" s="24"/>
      <c r="J111" s="24"/>
      <c r="K111" s="24"/>
    </row>
    <row r="112" spans="1:11" ht="12.75">
      <c r="A112" s="24"/>
      <c r="B112" s="24"/>
      <c r="C112" s="24"/>
      <c r="D112" s="24"/>
      <c r="E112" s="24"/>
      <c r="F112" s="24"/>
      <c r="G112" s="24"/>
      <c r="H112" s="24"/>
      <c r="I112" s="24"/>
      <c r="J112" s="24"/>
      <c r="K112" s="24"/>
    </row>
    <row r="113" spans="1:11" ht="12.75">
      <c r="A113" s="24"/>
      <c r="B113" s="24"/>
      <c r="C113" s="24"/>
      <c r="D113" s="24"/>
      <c r="E113" s="24"/>
      <c r="F113" s="24"/>
      <c r="G113" s="24"/>
      <c r="H113" s="24"/>
      <c r="I113" s="24"/>
      <c r="J113" s="24"/>
      <c r="K113" s="24"/>
    </row>
    <row r="114" spans="1:11" ht="12.75">
      <c r="A114" s="24"/>
      <c r="B114" s="24"/>
      <c r="C114" s="24"/>
      <c r="D114" s="24"/>
      <c r="E114" s="24"/>
      <c r="F114" s="24"/>
      <c r="G114" s="24"/>
      <c r="H114" s="24"/>
      <c r="I114" s="24"/>
      <c r="J114" s="24"/>
      <c r="K114" s="24"/>
    </row>
    <row r="115" spans="1:11" ht="12.75">
      <c r="A115" s="24"/>
      <c r="B115" s="24"/>
      <c r="C115" s="24"/>
      <c r="D115" s="24"/>
      <c r="E115" s="24"/>
      <c r="F115" s="24"/>
      <c r="G115" s="24"/>
      <c r="H115" s="24"/>
      <c r="I115" s="24"/>
      <c r="J115" s="24"/>
      <c r="K115" s="24"/>
    </row>
    <row r="116" spans="1:11" ht="12.75">
      <c r="A116" s="24"/>
      <c r="B116" s="24"/>
      <c r="C116" s="24"/>
      <c r="D116" s="24"/>
      <c r="E116" s="24"/>
      <c r="F116" s="24"/>
      <c r="G116" s="24"/>
      <c r="H116" s="24"/>
      <c r="I116" s="24"/>
      <c r="J116" s="24"/>
      <c r="K116" s="24"/>
    </row>
    <row r="117" spans="1:11" ht="12.75">
      <c r="A117" s="24"/>
      <c r="B117" s="24"/>
      <c r="C117" s="24"/>
      <c r="D117" s="24"/>
      <c r="E117" s="24"/>
      <c r="F117" s="24"/>
      <c r="G117" s="24"/>
      <c r="H117" s="24"/>
      <c r="I117" s="24"/>
      <c r="J117" s="24"/>
      <c r="K117" s="24"/>
    </row>
    <row r="118" spans="1:11" ht="12.75">
      <c r="A118" s="24"/>
      <c r="B118" s="24"/>
      <c r="C118" s="24"/>
      <c r="D118" s="24"/>
      <c r="E118" s="24"/>
      <c r="F118" s="24"/>
      <c r="G118" s="24"/>
      <c r="H118" s="24"/>
      <c r="I118" s="24"/>
      <c r="J118" s="24"/>
      <c r="K118" s="24"/>
    </row>
    <row r="119" spans="1:11" ht="12.75">
      <c r="A119" s="24"/>
      <c r="B119" s="24"/>
      <c r="C119" s="24"/>
      <c r="D119" s="24"/>
      <c r="E119" s="24"/>
      <c r="F119" s="24"/>
      <c r="G119" s="24"/>
      <c r="H119" s="24"/>
      <c r="I119" s="24"/>
      <c r="J119" s="24"/>
      <c r="K119" s="24"/>
    </row>
    <row r="120" spans="1:11" ht="12.75">
      <c r="A120" s="24"/>
      <c r="B120" s="24"/>
      <c r="C120" s="24"/>
      <c r="D120" s="24"/>
      <c r="E120" s="24"/>
      <c r="F120" s="24"/>
      <c r="G120" s="24"/>
      <c r="H120" s="24"/>
      <c r="I120" s="24"/>
      <c r="J120" s="24"/>
      <c r="K120" s="24"/>
    </row>
    <row r="121" spans="1:11" ht="12.75">
      <c r="A121" s="24"/>
      <c r="B121" s="24"/>
      <c r="C121" s="24"/>
      <c r="D121" s="24"/>
      <c r="E121" s="24"/>
      <c r="F121" s="24"/>
      <c r="G121" s="24"/>
      <c r="H121" s="24"/>
      <c r="I121" s="24"/>
      <c r="J121" s="24"/>
      <c r="K121" s="24"/>
    </row>
    <row r="122" spans="1:11" ht="12.75">
      <c r="A122" s="24"/>
      <c r="B122" s="24"/>
      <c r="C122" s="24"/>
      <c r="D122" s="24"/>
      <c r="E122" s="24"/>
      <c r="F122" s="24"/>
      <c r="G122" s="24"/>
      <c r="H122" s="24"/>
      <c r="I122" s="24"/>
      <c r="J122" s="24"/>
      <c r="K122" s="24"/>
    </row>
    <row r="123" spans="1:11" ht="12.75">
      <c r="A123" s="24"/>
      <c r="B123" s="24"/>
      <c r="C123" s="24"/>
      <c r="D123" s="24"/>
      <c r="E123" s="24"/>
      <c r="F123" s="24"/>
      <c r="G123" s="24"/>
      <c r="H123" s="24"/>
      <c r="I123" s="24"/>
      <c r="J123" s="24"/>
      <c r="K123" s="24"/>
    </row>
  </sheetData>
  <sheetProtection password="CA79" sheet="1" objects="1" scenarios="1"/>
  <printOptions/>
  <pageMargins left="0.75" right="0.75" top="1" bottom="1" header="0.5" footer="0.5"/>
  <pageSetup horizontalDpi="300" verticalDpi="300" orientation="portrait" r:id="rId4"/>
  <headerFooter alignWithMargins="0">
    <oddHeader>&amp;C&amp;A</oddHeader>
    <oddFooter>&amp;CPage &amp;P</oddFooter>
  </headerFooter>
  <legacyDrawing r:id="rId3"/>
  <oleObjects>
    <oleObject progId="Equation.2" shapeId="303567" r:id="rId1"/>
    <oleObject progId="Visio.Drawing.3" shapeId="854200" r:id="rId2"/>
  </oleObjects>
</worksheet>
</file>

<file path=xl/worksheets/sheet6.xml><?xml version="1.0" encoding="utf-8"?>
<worksheet xmlns="http://schemas.openxmlformats.org/spreadsheetml/2006/main" xmlns:r="http://schemas.openxmlformats.org/officeDocument/2006/relationships">
  <dimension ref="A1:A1"/>
  <sheetViews>
    <sheetView showRowColHeaders="0" showZeros="0" showOutlineSymbols="0" workbookViewId="0" topLeftCell="A1">
      <selection activeCell="A1" sqref="A1"/>
    </sheetView>
  </sheetViews>
  <sheetFormatPr defaultColWidth="0.85546875" defaultRowHeight="4.5" customHeight="1"/>
  <sheetData/>
  <sheetProtection sheet="1"/>
  <printOptions gridLines="1"/>
  <pageMargins left="0.75" right="0.75" top="1" bottom="1" header="0.5" footer="0.5"/>
  <pageSetup orientation="portrait" paperSize="9"/>
  <headerFooter alignWithMargins="0">
    <oddHeader>&amp;C&amp;A</oddHeader>
    <oddFooter>&amp;CPage &amp;P</oddFooter>
  </headerFooter>
  <drawing r:id="rId2"/>
  <legacyDrawing r:id="rId1"/>
</worksheet>
</file>

<file path=xl/worksheets/sheet7.xml><?xml version="1.0" encoding="utf-8"?>
<worksheet xmlns="http://schemas.openxmlformats.org/spreadsheetml/2006/main" xmlns:r="http://schemas.openxmlformats.org/officeDocument/2006/relationships">
  <dimension ref="B2:K22"/>
  <sheetViews>
    <sheetView showGridLines="0" showRowColHeaders="0" workbookViewId="0" topLeftCell="A3">
      <pane xSplit="11" topLeftCell="L1" activePane="topRight" state="frozen"/>
      <selection pane="topLeft" activeCell="A1" sqref="A1"/>
      <selection pane="topRight" activeCell="D22" sqref="D22"/>
    </sheetView>
  </sheetViews>
  <sheetFormatPr defaultColWidth="9.140625" defaultRowHeight="12.75"/>
  <cols>
    <col min="1" max="1" width="12.57421875" style="20" customWidth="1"/>
    <col min="2" max="10" width="9.140625" style="20" customWidth="1"/>
    <col min="11" max="11" width="16.8515625" style="20" customWidth="1"/>
    <col min="12" max="12" width="6.57421875" style="20" customWidth="1"/>
    <col min="13" max="16384" width="9.140625" style="20" customWidth="1"/>
  </cols>
  <sheetData>
    <row r="2" spans="3:10" ht="23.25">
      <c r="C2" s="35" t="s">
        <v>24</v>
      </c>
      <c r="J2" s="39" t="s">
        <v>25</v>
      </c>
    </row>
    <row r="4" ht="12.75"/>
    <row r="5" spans="2:3" ht="15">
      <c r="B5" s="36"/>
      <c r="C5" s="36"/>
    </row>
    <row r="6" ht="12.75"/>
    <row r="7" ht="12.75"/>
    <row r="8" ht="12.75"/>
    <row r="9" ht="12.75"/>
    <row r="10" ht="12.75"/>
    <row r="11" ht="12.75"/>
    <row r="13" spans="2:3" ht="15">
      <c r="B13" s="38"/>
      <c r="C13" s="38"/>
    </row>
    <row r="14" ht="13.5" thickBot="1"/>
    <row r="15" spans="2:11" ht="17.25" thickBot="1">
      <c r="B15" s="8" t="s">
        <v>20</v>
      </c>
      <c r="C15" s="6">
        <v>1200</v>
      </c>
      <c r="D15" s="40" t="s">
        <v>4</v>
      </c>
      <c r="F15" s="9" t="s">
        <v>5</v>
      </c>
      <c r="G15" s="15">
        <f>(159155/(f*XC1))</f>
        <v>23.741499293415632</v>
      </c>
      <c r="H15" s="40" t="s">
        <v>6</v>
      </c>
      <c r="I15" s="31" t="s">
        <v>7</v>
      </c>
      <c r="J15" s="19">
        <f>(Rin/Q_1)</f>
        <v>132.74579332442954</v>
      </c>
      <c r="K15" s="40" t="s">
        <v>4</v>
      </c>
    </row>
    <row r="16" spans="2:11" ht="15.75" thickBot="1">
      <c r="B16" s="8" t="s">
        <v>8</v>
      </c>
      <c r="C16" s="6">
        <v>50</v>
      </c>
      <c r="D16" s="40" t="s">
        <v>4</v>
      </c>
      <c r="F16" s="9" t="s">
        <v>9</v>
      </c>
      <c r="G16" s="15">
        <f>(159155/(f*XC2))</f>
        <v>76.68520874390764</v>
      </c>
      <c r="H16" s="40" t="s">
        <v>6</v>
      </c>
      <c r="I16" s="31" t="s">
        <v>10</v>
      </c>
      <c r="J16" s="19">
        <f>((XC2pi*XCL)/(XC2pi+XCL))</f>
        <v>41.09767985297717</v>
      </c>
      <c r="K16" s="40" t="s">
        <v>4</v>
      </c>
    </row>
    <row r="17" spans="2:11" ht="17.25" thickBot="1">
      <c r="B17" s="8" t="s">
        <v>26</v>
      </c>
      <c r="C17" s="6">
        <v>15</v>
      </c>
      <c r="D17" s="40"/>
      <c r="F17" s="9" t="s">
        <v>27</v>
      </c>
      <c r="G17" s="16">
        <f>(XL/(6.2832*f))</f>
        <v>0.5955214278887658</v>
      </c>
      <c r="H17" s="40" t="s">
        <v>13</v>
      </c>
      <c r="I17" s="31" t="s">
        <v>28</v>
      </c>
      <c r="J17" s="14">
        <f>(Rm/Q_2)</f>
        <v>61.45876945112315</v>
      </c>
      <c r="K17" s="40" t="s">
        <v>4</v>
      </c>
    </row>
    <row r="18" spans="2:11" ht="17.25" thickBot="1">
      <c r="B18" s="43" t="s">
        <v>15</v>
      </c>
      <c r="C18" s="10">
        <v>50.5</v>
      </c>
      <c r="D18" s="40" t="s">
        <v>16</v>
      </c>
      <c r="F18" s="9" t="s">
        <v>29</v>
      </c>
      <c r="G18" s="14">
        <f>(XL2/(6.2832*f))</f>
        <v>0.3111524445705621</v>
      </c>
      <c r="H18" s="40" t="s">
        <v>13</v>
      </c>
      <c r="I18" s="31" t="s">
        <v>30</v>
      </c>
      <c r="J18" s="14">
        <f>(Rm/QL)</f>
        <v>124.05096588201181</v>
      </c>
      <c r="K18" s="40" t="s">
        <v>4</v>
      </c>
    </row>
    <row r="19" spans="2:11" ht="17.25" thickBot="1">
      <c r="B19" s="8" t="s">
        <v>31</v>
      </c>
      <c r="C19" s="11">
        <f>(SQRT(Rin*Rout))</f>
        <v>244.94897427831782</v>
      </c>
      <c r="D19" s="40" t="s">
        <v>4</v>
      </c>
      <c r="F19" s="31" t="s">
        <v>32</v>
      </c>
      <c r="G19" s="18">
        <f>(QpiL-QL)</f>
        <v>13.025416629876986</v>
      </c>
      <c r="H19" s="40"/>
      <c r="I19" s="32" t="s">
        <v>33</v>
      </c>
      <c r="J19" s="33">
        <f>((Qpi*(Rin+Rm)+2*SQRT(Rin*Rm*(Qpi^2+4)-(Rin+Rm)^2))/(Qpi^2+4))</f>
        <v>188.95990190339003</v>
      </c>
      <c r="K19" s="40" t="s">
        <v>4</v>
      </c>
    </row>
    <row r="20" spans="2:11" ht="17.25" thickBot="1">
      <c r="B20" s="31" t="s">
        <v>22</v>
      </c>
      <c r="C20" s="7" t="str">
        <f>IF(AND(Qpi^2&gt;(Rin/Rm-1),Qpi^2&gt;(Rm/Rin-1)),"All OK","Pick new values")</f>
        <v>All OK</v>
      </c>
      <c r="D20" s="40"/>
      <c r="F20" s="9" t="s">
        <v>34</v>
      </c>
      <c r="G20" s="19">
        <f>(SQRT(Rm/Rout-1))</f>
        <v>1.9745833701230133</v>
      </c>
      <c r="H20" s="40"/>
      <c r="I20" s="32" t="s">
        <v>35</v>
      </c>
      <c r="J20" s="14">
        <f>(QL*Rout)</f>
        <v>98.72916850615067</v>
      </c>
      <c r="K20" s="40" t="s">
        <v>4</v>
      </c>
    </row>
    <row r="21" spans="9:11" ht="17.25" thickBot="1">
      <c r="I21" s="9" t="s">
        <v>36</v>
      </c>
      <c r="J21" s="14">
        <f>(SQRT((Qpi*Rin)/XL-1))</f>
        <v>9.039834483245812</v>
      </c>
      <c r="K21" s="40"/>
    </row>
    <row r="22" spans="9:11" ht="17.25" thickBot="1">
      <c r="I22" s="9" t="s">
        <v>37</v>
      </c>
      <c r="J22" s="14">
        <f>(Qpi-Q_1)</f>
        <v>3.985582146631174</v>
      </c>
      <c r="K22" s="40"/>
    </row>
    <row r="23" ht="15" customHeight="1"/>
  </sheetData>
  <sheetProtection password="CA79" sheet="1" objects="1" scenarios="1"/>
  <printOptions/>
  <pageMargins left="0.75" right="0.75" top="1" bottom="1" header="0.5" footer="0.5"/>
  <pageSetup horizontalDpi="300" verticalDpi="300" orientation="portrait" r:id="rId6"/>
  <headerFooter alignWithMargins="0">
    <oddHeader>&amp;C&amp;A</oddHeader>
    <oddFooter>&amp;CPage &amp;P</oddFooter>
  </headerFooter>
  <drawing r:id="rId5"/>
  <legacyDrawing r:id="rId4"/>
  <oleObjects>
    <oleObject progId="Visio.Drawing.3" shapeId="919121" r:id="rId1"/>
    <oleObject progId="Equation.2" shapeId="1541411" r:id="rId2"/>
    <oleObject progId="Equation.2" shapeId="1604908" r:id="rId3"/>
  </oleObjects>
</worksheet>
</file>

<file path=xl/worksheets/sheet8.xml><?xml version="1.0" encoding="utf-8"?>
<worksheet xmlns="http://schemas.openxmlformats.org/spreadsheetml/2006/main" xmlns:r="http://schemas.openxmlformats.org/officeDocument/2006/relationships">
  <dimension ref="A1:M36"/>
  <sheetViews>
    <sheetView showGridLines="0" showRowColHeaders="0" defaultGridColor="0" colorId="12" workbookViewId="0" topLeftCell="A1">
      <selection activeCell="A2" sqref="A2"/>
    </sheetView>
  </sheetViews>
  <sheetFormatPr defaultColWidth="9.140625" defaultRowHeight="12.75"/>
  <sheetData>
    <row r="1" spans="1:13" ht="12.75">
      <c r="A1" s="20"/>
      <c r="B1" s="20"/>
      <c r="C1" s="20"/>
      <c r="D1" s="20"/>
      <c r="E1" s="20"/>
      <c r="F1" s="20"/>
      <c r="G1" s="20"/>
      <c r="H1" s="20"/>
      <c r="I1" s="20"/>
      <c r="J1" s="20"/>
      <c r="K1" s="20"/>
      <c r="L1" s="20"/>
      <c r="M1" s="20"/>
    </row>
    <row r="2" spans="1:13" ht="12.75">
      <c r="A2" s="20"/>
      <c r="B2" s="20"/>
      <c r="C2" s="20"/>
      <c r="D2" s="20"/>
      <c r="E2" s="20"/>
      <c r="F2" s="20"/>
      <c r="G2" s="20"/>
      <c r="H2" s="20"/>
      <c r="I2" s="20"/>
      <c r="J2" s="20"/>
      <c r="K2" s="20"/>
      <c r="L2" s="20"/>
      <c r="M2" s="20"/>
    </row>
    <row r="3" spans="1:13" ht="12.75">
      <c r="A3" s="20"/>
      <c r="B3" s="20"/>
      <c r="C3" s="20"/>
      <c r="D3" s="20"/>
      <c r="E3" s="20"/>
      <c r="F3" s="20"/>
      <c r="G3" s="20"/>
      <c r="H3" s="20"/>
      <c r="I3" s="20"/>
      <c r="J3" s="20"/>
      <c r="K3" s="20"/>
      <c r="L3" s="20"/>
      <c r="M3" s="20"/>
    </row>
    <row r="4" spans="1:13" ht="12.75">
      <c r="A4" s="20"/>
      <c r="B4" s="20"/>
      <c r="C4" s="20"/>
      <c r="D4" s="20"/>
      <c r="E4" s="20"/>
      <c r="F4" s="20"/>
      <c r="G4" s="20"/>
      <c r="H4" s="20"/>
      <c r="I4" s="20"/>
      <c r="J4" s="20"/>
      <c r="K4" s="20"/>
      <c r="L4" s="20"/>
      <c r="M4" s="20"/>
    </row>
    <row r="5" spans="1:13" ht="12.75">
      <c r="A5" s="20"/>
      <c r="B5" s="20"/>
      <c r="C5" s="20"/>
      <c r="D5" s="20"/>
      <c r="E5" s="20"/>
      <c r="F5" s="20"/>
      <c r="G5" s="20"/>
      <c r="H5" s="20"/>
      <c r="I5" s="20"/>
      <c r="J5" s="20"/>
      <c r="K5" s="20"/>
      <c r="L5" s="20"/>
      <c r="M5" s="20"/>
    </row>
    <row r="6" spans="1:13" ht="12.75">
      <c r="A6" s="20"/>
      <c r="B6" s="20"/>
      <c r="C6" s="20"/>
      <c r="D6" s="20"/>
      <c r="E6" s="20"/>
      <c r="F6" s="20"/>
      <c r="G6" s="20"/>
      <c r="H6" s="20"/>
      <c r="I6" s="20"/>
      <c r="J6" s="20"/>
      <c r="K6" s="20"/>
      <c r="L6" s="20"/>
      <c r="M6" s="20"/>
    </row>
    <row r="7" spans="1:13" ht="12.75">
      <c r="A7" s="20"/>
      <c r="B7" s="20"/>
      <c r="C7" s="20"/>
      <c r="D7" s="20"/>
      <c r="E7" s="20"/>
      <c r="F7" s="20"/>
      <c r="G7" s="20"/>
      <c r="H7" s="20"/>
      <c r="I7" s="20"/>
      <c r="J7" s="20"/>
      <c r="K7" s="20"/>
      <c r="L7" s="20"/>
      <c r="M7" s="20"/>
    </row>
    <row r="8" spans="1:13" ht="12.75">
      <c r="A8" s="20"/>
      <c r="B8" s="20"/>
      <c r="C8" s="20"/>
      <c r="D8" s="20"/>
      <c r="E8" s="20"/>
      <c r="F8" s="20"/>
      <c r="G8" s="20"/>
      <c r="H8" s="20"/>
      <c r="I8" s="20"/>
      <c r="J8" s="20"/>
      <c r="K8" s="20"/>
      <c r="L8" s="20"/>
      <c r="M8" s="20"/>
    </row>
    <row r="9" spans="1:13" ht="12.75">
      <c r="A9" s="20"/>
      <c r="B9" s="20"/>
      <c r="C9" s="20"/>
      <c r="D9" s="20"/>
      <c r="E9" s="20"/>
      <c r="F9" s="20"/>
      <c r="G9" s="20"/>
      <c r="H9" s="20"/>
      <c r="I9" s="20"/>
      <c r="J9" s="20"/>
      <c r="K9" s="20"/>
      <c r="L9" s="20"/>
      <c r="M9" s="20"/>
    </row>
    <row r="10" spans="1:13" ht="12.75">
      <c r="A10" s="20"/>
      <c r="B10" s="20"/>
      <c r="C10" s="20"/>
      <c r="D10" s="20"/>
      <c r="E10" s="20"/>
      <c r="F10" s="20"/>
      <c r="G10" s="20"/>
      <c r="H10" s="20"/>
      <c r="I10" s="20"/>
      <c r="J10" s="20"/>
      <c r="K10" s="20"/>
      <c r="L10" s="20"/>
      <c r="M10" s="20"/>
    </row>
    <row r="11" spans="1:13" ht="12.75">
      <c r="A11" s="20"/>
      <c r="B11" s="20"/>
      <c r="C11" s="20"/>
      <c r="D11" s="20"/>
      <c r="E11" s="20"/>
      <c r="F11" s="20"/>
      <c r="G11" s="20"/>
      <c r="H11" s="20"/>
      <c r="I11" s="20"/>
      <c r="J11" s="20"/>
      <c r="K11" s="20"/>
      <c r="L11" s="20"/>
      <c r="M11" s="20"/>
    </row>
    <row r="12" spans="1:13" ht="12.75">
      <c r="A12" s="20"/>
      <c r="B12" s="20"/>
      <c r="C12" s="20"/>
      <c r="D12" s="20"/>
      <c r="E12" s="20"/>
      <c r="F12" s="20"/>
      <c r="G12" s="20"/>
      <c r="H12" s="20"/>
      <c r="I12" s="20"/>
      <c r="J12" s="20"/>
      <c r="K12" s="20"/>
      <c r="L12" s="20"/>
      <c r="M12" s="20"/>
    </row>
    <row r="13" spans="1:13" ht="12.75">
      <c r="A13" s="20"/>
      <c r="B13" s="20"/>
      <c r="C13" s="20"/>
      <c r="D13" s="20"/>
      <c r="E13" s="20"/>
      <c r="F13" s="20"/>
      <c r="G13" s="20"/>
      <c r="H13" s="20"/>
      <c r="I13" s="20"/>
      <c r="J13" s="20"/>
      <c r="K13" s="20"/>
      <c r="L13" s="20"/>
      <c r="M13" s="20"/>
    </row>
    <row r="14" spans="1:13" ht="12.75">
      <c r="A14" s="20"/>
      <c r="B14" s="20"/>
      <c r="C14" s="20"/>
      <c r="D14" s="20"/>
      <c r="E14" s="20"/>
      <c r="F14" s="20"/>
      <c r="G14" s="20"/>
      <c r="H14" s="20"/>
      <c r="I14" s="20"/>
      <c r="J14" s="20"/>
      <c r="K14" s="20"/>
      <c r="L14" s="20"/>
      <c r="M14" s="20"/>
    </row>
    <row r="15" spans="1:13" ht="12.75">
      <c r="A15" s="20"/>
      <c r="B15" s="20"/>
      <c r="C15" s="20"/>
      <c r="D15" s="20"/>
      <c r="E15" s="20"/>
      <c r="F15" s="20"/>
      <c r="G15" s="20"/>
      <c r="H15" s="20"/>
      <c r="I15" s="20"/>
      <c r="J15" s="20"/>
      <c r="K15" s="20"/>
      <c r="L15" s="20"/>
      <c r="M15" s="20"/>
    </row>
    <row r="16" spans="1:13" ht="12.75">
      <c r="A16" s="20"/>
      <c r="B16" s="20"/>
      <c r="C16" s="20"/>
      <c r="D16" s="20"/>
      <c r="E16" s="20"/>
      <c r="F16" s="20"/>
      <c r="G16" s="20"/>
      <c r="H16" s="20"/>
      <c r="I16" s="20"/>
      <c r="J16" s="20"/>
      <c r="K16" s="20"/>
      <c r="L16" s="20"/>
      <c r="M16" s="20"/>
    </row>
    <row r="17" spans="1:13" ht="12.75">
      <c r="A17" s="20"/>
      <c r="B17" s="20"/>
      <c r="C17" s="20"/>
      <c r="D17" s="20"/>
      <c r="E17" s="20"/>
      <c r="F17" s="20"/>
      <c r="G17" s="20"/>
      <c r="H17" s="20"/>
      <c r="I17" s="20"/>
      <c r="J17" s="20"/>
      <c r="K17" s="20"/>
      <c r="L17" s="20"/>
      <c r="M17" s="20"/>
    </row>
    <row r="18" spans="1:13" ht="12.75">
      <c r="A18" s="20"/>
      <c r="B18" s="20"/>
      <c r="C18" s="20"/>
      <c r="D18" s="20"/>
      <c r="E18" s="20"/>
      <c r="F18" s="20"/>
      <c r="G18" s="20"/>
      <c r="H18" s="20"/>
      <c r="I18" s="20"/>
      <c r="J18" s="20"/>
      <c r="K18" s="20"/>
      <c r="L18" s="20"/>
      <c r="M18" s="20"/>
    </row>
    <row r="19" spans="1:13" ht="12.75">
      <c r="A19" s="20"/>
      <c r="B19" s="20"/>
      <c r="C19" s="20"/>
      <c r="D19" s="20"/>
      <c r="E19" s="20"/>
      <c r="F19" s="20"/>
      <c r="G19" s="20"/>
      <c r="H19" s="20"/>
      <c r="I19" s="20"/>
      <c r="J19" s="20"/>
      <c r="K19" s="20"/>
      <c r="L19" s="20"/>
      <c r="M19" s="20"/>
    </row>
    <row r="20" spans="1:13" ht="12.75">
      <c r="A20" s="20"/>
      <c r="B20" s="20"/>
      <c r="C20" s="20"/>
      <c r="D20" s="20"/>
      <c r="E20" s="20"/>
      <c r="F20" s="20"/>
      <c r="G20" s="20"/>
      <c r="H20" s="20"/>
      <c r="I20" s="20"/>
      <c r="J20" s="20"/>
      <c r="K20" s="20"/>
      <c r="L20" s="20"/>
      <c r="M20" s="20"/>
    </row>
    <row r="21" spans="1:13" ht="12.75">
      <c r="A21" s="20"/>
      <c r="B21" s="20"/>
      <c r="C21" s="20"/>
      <c r="D21" s="20"/>
      <c r="E21" s="20"/>
      <c r="F21" s="20"/>
      <c r="G21" s="20"/>
      <c r="H21" s="20"/>
      <c r="I21" s="20"/>
      <c r="J21" s="20"/>
      <c r="K21" s="20"/>
      <c r="L21" s="20"/>
      <c r="M21" s="20"/>
    </row>
    <row r="22" spans="1:13" ht="12.75">
      <c r="A22" s="20"/>
      <c r="B22" s="20"/>
      <c r="C22" s="20"/>
      <c r="D22" s="20"/>
      <c r="E22" s="20"/>
      <c r="F22" s="20"/>
      <c r="G22" s="20"/>
      <c r="H22" s="20"/>
      <c r="I22" s="20"/>
      <c r="J22" s="20"/>
      <c r="K22" s="20"/>
      <c r="L22" s="20"/>
      <c r="M22" s="20"/>
    </row>
    <row r="23" spans="1:13" ht="12.75">
      <c r="A23" s="20"/>
      <c r="B23" s="20"/>
      <c r="C23" s="20"/>
      <c r="D23" s="20"/>
      <c r="E23" s="20"/>
      <c r="F23" s="20"/>
      <c r="G23" s="20"/>
      <c r="H23" s="20"/>
      <c r="I23" s="20"/>
      <c r="J23" s="20"/>
      <c r="K23" s="20"/>
      <c r="L23" s="20"/>
      <c r="M23" s="20"/>
    </row>
    <row r="24" spans="1:13" ht="12.75">
      <c r="A24" s="20"/>
      <c r="B24" s="20"/>
      <c r="C24" s="20"/>
      <c r="D24" s="20"/>
      <c r="E24" s="20"/>
      <c r="F24" s="20"/>
      <c r="G24" s="20"/>
      <c r="H24" s="20"/>
      <c r="I24" s="20"/>
      <c r="J24" s="20"/>
      <c r="K24" s="20"/>
      <c r="L24" s="20"/>
      <c r="M24" s="20"/>
    </row>
    <row r="25" spans="1:13" ht="12.75">
      <c r="A25" s="20"/>
      <c r="B25" s="20"/>
      <c r="C25" s="20"/>
      <c r="D25" s="20"/>
      <c r="E25" s="20"/>
      <c r="F25" s="20"/>
      <c r="G25" s="20"/>
      <c r="H25" s="20"/>
      <c r="I25" s="20"/>
      <c r="J25" s="20"/>
      <c r="K25" s="20"/>
      <c r="L25" s="20"/>
      <c r="M25" s="20"/>
    </row>
    <row r="26" spans="1:13" ht="12.75">
      <c r="A26" s="20"/>
      <c r="B26" s="20"/>
      <c r="C26" s="20"/>
      <c r="D26" s="20"/>
      <c r="E26" s="20"/>
      <c r="F26" s="20"/>
      <c r="G26" s="20"/>
      <c r="H26" s="20"/>
      <c r="I26" s="20"/>
      <c r="J26" s="20"/>
      <c r="K26" s="20"/>
      <c r="L26" s="20"/>
      <c r="M26" s="20"/>
    </row>
    <row r="27" spans="1:13" ht="12.75">
      <c r="A27" s="20"/>
      <c r="B27" s="20"/>
      <c r="C27" s="20"/>
      <c r="D27" s="20"/>
      <c r="E27" s="20"/>
      <c r="F27" s="20"/>
      <c r="G27" s="20"/>
      <c r="H27" s="20"/>
      <c r="I27" s="20"/>
      <c r="J27" s="20"/>
      <c r="K27" s="20"/>
      <c r="L27" s="20"/>
      <c r="M27" s="20"/>
    </row>
    <row r="28" spans="1:13" ht="12.75">
      <c r="A28" s="20"/>
      <c r="B28" s="20"/>
      <c r="C28" s="20"/>
      <c r="D28" s="20"/>
      <c r="E28" s="20"/>
      <c r="F28" s="20"/>
      <c r="G28" s="20"/>
      <c r="H28" s="20"/>
      <c r="I28" s="20"/>
      <c r="J28" s="20"/>
      <c r="K28" s="20"/>
      <c r="L28" s="20"/>
      <c r="M28" s="20"/>
    </row>
    <row r="29" spans="1:13" ht="12.75">
      <c r="A29" s="20"/>
      <c r="B29" s="20"/>
      <c r="C29" s="20"/>
      <c r="D29" s="20"/>
      <c r="E29" s="20"/>
      <c r="F29" s="20"/>
      <c r="G29" s="20"/>
      <c r="H29" s="20"/>
      <c r="I29" s="20"/>
      <c r="J29" s="20"/>
      <c r="K29" s="20"/>
      <c r="L29" s="20"/>
      <c r="M29" s="20"/>
    </row>
    <row r="30" spans="1:13" ht="12.75">
      <c r="A30" s="20"/>
      <c r="B30" s="20"/>
      <c r="C30" s="20"/>
      <c r="D30" s="20"/>
      <c r="E30" s="20"/>
      <c r="F30" s="20"/>
      <c r="G30" s="20"/>
      <c r="H30" s="20"/>
      <c r="I30" s="20"/>
      <c r="J30" s="20"/>
      <c r="K30" s="20"/>
      <c r="L30" s="20"/>
      <c r="M30" s="20"/>
    </row>
    <row r="31" spans="1:13" ht="12.75">
      <c r="A31" s="20"/>
      <c r="B31" s="20"/>
      <c r="C31" s="20"/>
      <c r="D31" s="20"/>
      <c r="E31" s="20"/>
      <c r="F31" s="20"/>
      <c r="G31" s="20"/>
      <c r="H31" s="20"/>
      <c r="I31" s="20"/>
      <c r="J31" s="20"/>
      <c r="K31" s="20"/>
      <c r="L31" s="20"/>
      <c r="M31" s="20"/>
    </row>
    <row r="32" spans="1:13" ht="12.75">
      <c r="A32" s="20"/>
      <c r="B32" s="20"/>
      <c r="C32" s="20"/>
      <c r="D32" s="20"/>
      <c r="E32" s="20"/>
      <c r="F32" s="20"/>
      <c r="G32" s="20"/>
      <c r="H32" s="20"/>
      <c r="I32" s="20"/>
      <c r="J32" s="20"/>
      <c r="K32" s="20"/>
      <c r="L32" s="20"/>
      <c r="M32" s="20"/>
    </row>
    <row r="33" spans="1:13" ht="12.75">
      <c r="A33" s="20"/>
      <c r="B33" s="20"/>
      <c r="C33" s="20"/>
      <c r="D33" s="20"/>
      <c r="E33" s="20"/>
      <c r="F33" s="20"/>
      <c r="G33" s="20"/>
      <c r="H33" s="20"/>
      <c r="I33" s="20"/>
      <c r="J33" s="20"/>
      <c r="K33" s="20"/>
      <c r="L33" s="20"/>
      <c r="M33" s="20"/>
    </row>
    <row r="34" spans="1:13" ht="12.75">
      <c r="A34" s="20"/>
      <c r="B34" s="20"/>
      <c r="C34" s="20"/>
      <c r="D34" s="20"/>
      <c r="E34" s="20"/>
      <c r="F34" s="20"/>
      <c r="G34" s="20"/>
      <c r="H34" s="20"/>
      <c r="I34" s="20"/>
      <c r="J34" s="20"/>
      <c r="K34" s="20"/>
      <c r="L34" s="20"/>
      <c r="M34" s="20"/>
    </row>
    <row r="35" spans="1:13" ht="12.75">
      <c r="A35" s="20"/>
      <c r="B35" s="20"/>
      <c r="C35" s="20"/>
      <c r="D35" s="20"/>
      <c r="E35" s="20"/>
      <c r="F35" s="20"/>
      <c r="G35" s="20"/>
      <c r="H35" s="20"/>
      <c r="I35" s="20"/>
      <c r="J35" s="20"/>
      <c r="K35" s="20"/>
      <c r="L35" s="20"/>
      <c r="M35" s="20"/>
    </row>
    <row r="36" spans="1:13" ht="12.75">
      <c r="A36" s="20"/>
      <c r="B36" s="20"/>
      <c r="C36" s="20"/>
      <c r="D36" s="20"/>
      <c r="E36" s="20"/>
      <c r="F36" s="20"/>
      <c r="G36" s="20"/>
      <c r="H36" s="20"/>
      <c r="I36" s="20"/>
      <c r="J36" s="20"/>
      <c r="K36" s="20"/>
      <c r="L36" s="20"/>
      <c r="M36" s="20"/>
    </row>
  </sheetData>
  <sheetProtection password="CA79" sheet="1" objects="1" scenarios="1"/>
  <printOptions/>
  <pageMargins left="0.75" right="0.75" top="1" bottom="1" header="0.5" footer="0.5"/>
  <pageSetup orientation="portrait" paperSize="9"/>
  <headerFooter alignWithMargins="0">
    <oddHeader>&amp;C&amp;A</oddHeader>
    <oddFooter>&amp;CPage &amp;P</oddFooter>
  </headerFooter>
  <drawing r:id="rId2"/>
  <legacyDrawing r:id="rId1"/>
</worksheet>
</file>

<file path=xl/worksheets/sheet9.xml><?xml version="1.0" encoding="utf-8"?>
<worksheet xmlns="http://schemas.openxmlformats.org/spreadsheetml/2006/main" xmlns:r="http://schemas.openxmlformats.org/officeDocument/2006/relationships">
  <dimension ref="D10:D13"/>
  <sheetViews>
    <sheetView workbookViewId="0" topLeftCell="A1">
      <selection activeCell="D6" sqref="D6"/>
    </sheetView>
  </sheetViews>
  <sheetFormatPr defaultColWidth="9.140625" defaultRowHeight="12.75"/>
  <sheetData>
    <row r="10" ht="12.75">
      <c r="D10" t="s">
        <v>38</v>
      </c>
    </row>
    <row r="13" ht="12.75">
      <c r="D13" t="s">
        <v>39</v>
      </c>
    </row>
  </sheetData>
  <sheetProtection password="CA79" sheet="1" objects="1" scenarios="1"/>
  <printOptions gridLines="1"/>
  <pageMargins left="0.75" right="0.75" top="1" bottom="1" header="0.5" footer="0.5"/>
  <pageSetup orientation="portrait" paperSize="9"/>
  <headerFooter alignWithMargins="0">
    <oddHeader>&amp;C&amp;A</oddHeader>
    <oddFooter>&amp;CPage &amp;P</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Pi and Pi/L network calculator</dc:title>
  <dc:subject/>
  <dc:creator>Phil Turcotte</dc:creator>
  <cp:keywords/>
  <dc:description>This version saved as an Excel 5.0 file, from Excel 97.</dc:description>
  <cp:lastModifiedBy>Tatsumi</cp:lastModifiedBy>
  <dcterms:created xsi:type="dcterms:W3CDTF">2001-04-11T23:05:34Z</dcterms:created>
  <dcterms:modified xsi:type="dcterms:W3CDTF">2005-01-28T21:30:46Z</dcterms:modified>
  <cp:category/>
  <cp:version/>
  <cp:contentType/>
  <cp:contentStatus/>
</cp:coreProperties>
</file>