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700" windowHeight="12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<sst xmlns="http://schemas.openxmlformats.org/spreadsheetml/2006/main" count="66" uniqueCount="41">
  <si>
    <t>１月</t>
  </si>
  <si>
    <t>２月</t>
  </si>
  <si>
    <t>３月</t>
  </si>
  <si>
    <t>４月</t>
  </si>
  <si>
    <t>５月</t>
  </si>
  <si>
    <t>６月</t>
  </si>
  <si>
    <t>７月</t>
  </si>
  <si>
    <t>８月</t>
  </si>
  <si>
    <t>１０月</t>
  </si>
  <si>
    <t>１１月</t>
  </si>
  <si>
    <t>１２月</t>
  </si>
  <si>
    <t>合計</t>
  </si>
  <si>
    <t>《収入の部》</t>
  </si>
  <si>
    <t>前年度からの繰越</t>
  </si>
  <si>
    <t>立替金入金</t>
  </si>
  <si>
    <t>親睦会会費</t>
  </si>
  <si>
    <t>借入金</t>
  </si>
  <si>
    <t>　</t>
  </si>
  <si>
    <t>《支出の部》</t>
  </si>
  <si>
    <t>体育館使用料（照明込）</t>
  </si>
  <si>
    <t>シャトル購入費</t>
  </si>
  <si>
    <t>通信・印刷費</t>
  </si>
  <si>
    <t>借入金返金</t>
  </si>
  <si>
    <t>立替金支払い</t>
  </si>
  <si>
    <t>親睦会費用</t>
  </si>
  <si>
    <t>次年度へ繰越</t>
  </si>
  <si>
    <t>項　　目</t>
  </si>
  <si>
    <t>差引残高</t>
  </si>
  <si>
    <t>合　　計</t>
  </si>
  <si>
    <t>寄付・余剰金・返金</t>
  </si>
  <si>
    <t>９月</t>
  </si>
  <si>
    <t>月別収支(繰越除く）</t>
  </si>
  <si>
    <t>会費（小学生300大人500円）</t>
  </si>
  <si>
    <t>備品・消耗品費</t>
  </si>
  <si>
    <t>大会参加費（団体登録料含）</t>
  </si>
  <si>
    <t>お礼・賞品・飲食物等購入費</t>
  </si>
  <si>
    <t>広告費・協賛金・慶弔費</t>
  </si>
  <si>
    <t>広告費・協賛金・慶弔費</t>
  </si>
  <si>
    <t>平成２９年度ラブオールズ決算書</t>
  </si>
  <si>
    <t xml:space="preserve"> </t>
  </si>
  <si>
    <t>本年度は繰越金額が例年より多くなっています。１１月１２月の参加者が多かったこともありますが、来年に予定されている体育館の耐震工事に向けて、練習場所変更（六番川体育館）に関わる資金を少し担保する意味で例年年末に支出していた記念品購入などの資金を抑えてい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</si>
</sst>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創英角ｺﾞｼｯｸUB"/>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0"/>
        <bgColor indexed="64"/>
      </patternFill>
    </fill>
    <fill>
      <patternFill patternType="solid">
        <fgColor indexed="9"/>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0">
    <xf numFmtId="0" fontId="0" fillId="0" borderId="0" xfId="0" applyAlignment="1">
      <alignment/>
    </xf>
    <xf numFmtId="0" fontId="4" fillId="0" borderId="0" xfId="0" applyFont="1" applyAlignment="1">
      <alignment/>
    </xf>
    <xf numFmtId="0" fontId="0" fillId="0" borderId="0" xfId="0" applyFont="1" applyAlignment="1">
      <alignment/>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0" borderId="0" xfId="0" applyFont="1" applyAlignment="1">
      <alignment horizontal="center"/>
    </xf>
    <xf numFmtId="0" fontId="5" fillId="34" borderId="12" xfId="0" applyFont="1" applyFill="1" applyBorder="1" applyAlignment="1">
      <alignment horizontal="center"/>
    </xf>
    <xf numFmtId="0" fontId="0" fillId="0" borderId="13" xfId="0" applyFont="1" applyBorder="1" applyAlignment="1">
      <alignment/>
    </xf>
    <xf numFmtId="0" fontId="0" fillId="0" borderId="14" xfId="0" applyFont="1" applyBorder="1" applyAlignment="1">
      <alignment/>
    </xf>
    <xf numFmtId="0" fontId="0" fillId="0" borderId="10" xfId="0" applyFont="1" applyBorder="1" applyAlignment="1">
      <alignment/>
    </xf>
    <xf numFmtId="0" fontId="0" fillId="35" borderId="10" xfId="0" applyFont="1" applyFill="1" applyBorder="1" applyAlignment="1">
      <alignment/>
    </xf>
    <xf numFmtId="177" fontId="0" fillId="0" borderId="15" xfId="0" applyNumberFormat="1" applyFont="1" applyBorder="1" applyAlignment="1">
      <alignment/>
    </xf>
    <xf numFmtId="177" fontId="0" fillId="0" borderId="10" xfId="0" applyNumberFormat="1" applyFont="1" applyBorder="1" applyAlignment="1">
      <alignment/>
    </xf>
    <xf numFmtId="0" fontId="5" fillId="36" borderId="10" xfId="0" applyFont="1" applyFill="1" applyBorder="1" applyAlignment="1">
      <alignment horizontal="center"/>
    </xf>
    <xf numFmtId="177" fontId="0" fillId="36" borderId="10" xfId="0" applyNumberFormat="1" applyFont="1" applyFill="1" applyBorder="1" applyAlignment="1">
      <alignment/>
    </xf>
    <xf numFmtId="0" fontId="0" fillId="0" borderId="12" xfId="0" applyFont="1" applyBorder="1" applyAlignment="1">
      <alignment/>
    </xf>
    <xf numFmtId="177" fontId="0" fillId="0" borderId="16" xfId="0" applyNumberFormat="1" applyFont="1" applyBorder="1" applyAlignment="1">
      <alignment/>
    </xf>
    <xf numFmtId="177" fontId="0" fillId="0" borderId="13" xfId="0" applyNumberFormat="1" applyFont="1" applyBorder="1" applyAlignment="1">
      <alignment/>
    </xf>
    <xf numFmtId="0" fontId="0" fillId="37" borderId="10" xfId="0" applyFont="1" applyFill="1" applyBorder="1" applyAlignment="1">
      <alignment/>
    </xf>
    <xf numFmtId="177" fontId="0" fillId="36" borderId="11" xfId="0" applyNumberFormat="1" applyFont="1" applyFill="1" applyBorder="1" applyAlignment="1">
      <alignment/>
    </xf>
    <xf numFmtId="0" fontId="0" fillId="0" borderId="12" xfId="0" applyFont="1" applyBorder="1" applyAlignment="1">
      <alignment horizontal="center"/>
    </xf>
    <xf numFmtId="177" fontId="0" fillId="0" borderId="17" xfId="0" applyNumberFormat="1" applyFont="1" applyBorder="1" applyAlignment="1">
      <alignment/>
    </xf>
    <xf numFmtId="0" fontId="5" fillId="38" borderId="10" xfId="0" applyFont="1" applyFill="1" applyBorder="1" applyAlignment="1">
      <alignment horizontal="center"/>
    </xf>
    <xf numFmtId="178" fontId="0" fillId="38" borderId="15" xfId="0" applyNumberFormat="1" applyFont="1" applyFill="1" applyBorder="1" applyAlignment="1">
      <alignment/>
    </xf>
    <xf numFmtId="178" fontId="0" fillId="38" borderId="10" xfId="0" applyNumberFormat="1" applyFont="1" applyFill="1" applyBorder="1" applyAlignment="1">
      <alignment/>
    </xf>
    <xf numFmtId="0" fontId="5" fillId="39" borderId="10" xfId="0" applyFont="1" applyFill="1" applyBorder="1" applyAlignment="1">
      <alignment horizontal="center"/>
    </xf>
    <xf numFmtId="177" fontId="0" fillId="39" borderId="10" xfId="0" applyNumberFormat="1" applyFont="1" applyFill="1" applyBorder="1" applyAlignment="1">
      <alignment/>
    </xf>
    <xf numFmtId="177" fontId="0" fillId="0" borderId="18" xfId="0" applyNumberFormat="1" applyFont="1" applyBorder="1" applyAlignment="1">
      <alignment/>
    </xf>
    <xf numFmtId="0" fontId="0" fillId="0" borderId="0" xfId="0" applyFont="1" applyAlignment="1">
      <alignment horizontal="left" wrapText="1"/>
    </xf>
    <xf numFmtId="0" fontId="0" fillId="0" borderId="0" xfId="0" applyFont="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O32" sqref="O32"/>
    </sheetView>
  </sheetViews>
  <sheetFormatPr defaultColWidth="9.00390625" defaultRowHeight="13.5"/>
  <cols>
    <col min="1" max="1" width="24.625" style="2" customWidth="1"/>
    <col min="2" max="12" width="8.625" style="2" customWidth="1"/>
    <col min="13" max="13" width="8.875" style="2" customWidth="1"/>
    <col min="14" max="14" width="10.625" style="2" customWidth="1"/>
    <col min="15" max="15" width="24.625" style="2" customWidth="1"/>
    <col min="16" max="16384" width="9.00390625" style="2" customWidth="1"/>
  </cols>
  <sheetData>
    <row r="1" ht="13.5">
      <c r="A1" s="1" t="s">
        <v>38</v>
      </c>
    </row>
    <row r="2" ht="13.5">
      <c r="A2" s="1"/>
    </row>
    <row r="3" spans="1:15" s="5" customFormat="1" ht="13.5">
      <c r="A3" s="3" t="s">
        <v>26</v>
      </c>
      <c r="B3" s="4" t="s">
        <v>0</v>
      </c>
      <c r="C3" s="4" t="s">
        <v>1</v>
      </c>
      <c r="D3" s="4" t="s">
        <v>2</v>
      </c>
      <c r="E3" s="4" t="s">
        <v>3</v>
      </c>
      <c r="F3" s="4" t="s">
        <v>4</v>
      </c>
      <c r="G3" s="4" t="s">
        <v>5</v>
      </c>
      <c r="H3" s="4" t="s">
        <v>6</v>
      </c>
      <c r="I3" s="4" t="s">
        <v>7</v>
      </c>
      <c r="J3" s="4" t="s">
        <v>30</v>
      </c>
      <c r="K3" s="4" t="s">
        <v>8</v>
      </c>
      <c r="L3" s="4" t="s">
        <v>9</v>
      </c>
      <c r="M3" s="3" t="s">
        <v>10</v>
      </c>
      <c r="N3" s="3" t="s">
        <v>11</v>
      </c>
      <c r="O3" s="3" t="s">
        <v>26</v>
      </c>
    </row>
    <row r="4" spans="1:15" ht="13.5">
      <c r="A4" s="6" t="s">
        <v>12</v>
      </c>
      <c r="B4" s="7"/>
      <c r="C4" s="7"/>
      <c r="D4" s="7"/>
      <c r="E4" s="7"/>
      <c r="F4" s="7"/>
      <c r="G4" s="7"/>
      <c r="H4" s="7"/>
      <c r="I4" s="7"/>
      <c r="J4" s="7"/>
      <c r="K4" s="7"/>
      <c r="L4" s="7"/>
      <c r="M4" s="8"/>
      <c r="N4" s="9"/>
      <c r="O4" s="6" t="s">
        <v>12</v>
      </c>
    </row>
    <row r="5" spans="1:15" ht="13.5">
      <c r="A5" s="10" t="s">
        <v>13</v>
      </c>
      <c r="B5" s="11">
        <v>57715</v>
      </c>
      <c r="C5" s="11" t="s">
        <v>39</v>
      </c>
      <c r="D5" s="11"/>
      <c r="E5" s="11"/>
      <c r="F5" s="11"/>
      <c r="G5" s="11"/>
      <c r="H5" s="11"/>
      <c r="I5" s="11"/>
      <c r="J5" s="11"/>
      <c r="K5" s="11"/>
      <c r="L5" s="11"/>
      <c r="M5" s="12"/>
      <c r="N5" s="12">
        <f aca="true" t="shared" si="0" ref="N5:N10">SUM(B5:M5)</f>
        <v>57715</v>
      </c>
      <c r="O5" s="10" t="s">
        <v>13</v>
      </c>
    </row>
    <row r="6" spans="1:15" ht="13.5">
      <c r="A6" s="10" t="s">
        <v>32</v>
      </c>
      <c r="B6" s="12">
        <v>64500</v>
      </c>
      <c r="C6" s="12">
        <v>108000</v>
      </c>
      <c r="D6" s="12">
        <v>117000</v>
      </c>
      <c r="E6" s="12">
        <v>91800</v>
      </c>
      <c r="F6" s="12">
        <v>93300</v>
      </c>
      <c r="G6" s="12">
        <v>123700</v>
      </c>
      <c r="H6" s="12">
        <v>89500</v>
      </c>
      <c r="I6" s="12">
        <v>61500</v>
      </c>
      <c r="J6" s="12">
        <v>139800</v>
      </c>
      <c r="K6" s="12">
        <v>105300</v>
      </c>
      <c r="L6" s="12">
        <v>87500</v>
      </c>
      <c r="M6" s="12">
        <v>125500</v>
      </c>
      <c r="N6" s="12">
        <f t="shared" si="0"/>
        <v>1207400</v>
      </c>
      <c r="O6" s="10" t="s">
        <v>32</v>
      </c>
    </row>
    <row r="7" spans="1:15" ht="13.5">
      <c r="A7" s="10" t="s">
        <v>16</v>
      </c>
      <c r="B7" s="12">
        <v>0</v>
      </c>
      <c r="C7" s="12">
        <v>0</v>
      </c>
      <c r="D7" s="12">
        <v>0</v>
      </c>
      <c r="E7" s="12">
        <v>0</v>
      </c>
      <c r="F7" s="12">
        <v>0</v>
      </c>
      <c r="G7" s="12">
        <v>0</v>
      </c>
      <c r="H7" s="12">
        <v>0</v>
      </c>
      <c r="I7" s="12">
        <v>0</v>
      </c>
      <c r="J7" s="12">
        <v>0</v>
      </c>
      <c r="K7" s="12">
        <v>0</v>
      </c>
      <c r="L7" s="12">
        <v>0</v>
      </c>
      <c r="M7" s="12">
        <v>0</v>
      </c>
      <c r="N7" s="12">
        <f t="shared" si="0"/>
        <v>0</v>
      </c>
      <c r="O7" s="10" t="s">
        <v>16</v>
      </c>
    </row>
    <row r="8" spans="1:15" ht="13.5">
      <c r="A8" s="10" t="s">
        <v>14</v>
      </c>
      <c r="B8" s="12">
        <v>0</v>
      </c>
      <c r="C8" s="12">
        <v>0</v>
      </c>
      <c r="D8" s="12">
        <v>0</v>
      </c>
      <c r="E8" s="12">
        <v>0</v>
      </c>
      <c r="F8" s="12">
        <v>0</v>
      </c>
      <c r="G8" s="12">
        <v>0</v>
      </c>
      <c r="H8" s="12">
        <v>0</v>
      </c>
      <c r="I8" s="12">
        <v>0</v>
      </c>
      <c r="J8" s="12">
        <v>0</v>
      </c>
      <c r="K8" s="12">
        <v>0</v>
      </c>
      <c r="L8" s="12">
        <v>0</v>
      </c>
      <c r="M8" s="12">
        <v>0</v>
      </c>
      <c r="N8" s="12">
        <f t="shared" si="0"/>
        <v>0</v>
      </c>
      <c r="O8" s="10" t="s">
        <v>14</v>
      </c>
    </row>
    <row r="9" spans="1:15" ht="13.5">
      <c r="A9" s="10" t="s">
        <v>29</v>
      </c>
      <c r="B9" s="12">
        <v>0</v>
      </c>
      <c r="C9" s="12">
        <v>0</v>
      </c>
      <c r="D9" s="12">
        <v>0</v>
      </c>
      <c r="E9" s="12">
        <v>0</v>
      </c>
      <c r="F9" s="12">
        <v>0</v>
      </c>
      <c r="G9" s="12">
        <v>0</v>
      </c>
      <c r="H9" s="12">
        <v>0</v>
      </c>
      <c r="I9" s="12">
        <v>0</v>
      </c>
      <c r="J9" s="12">
        <v>0</v>
      </c>
      <c r="K9" s="12">
        <v>0</v>
      </c>
      <c r="L9" s="12">
        <v>0</v>
      </c>
      <c r="M9" s="12">
        <v>0</v>
      </c>
      <c r="N9" s="12">
        <f t="shared" si="0"/>
        <v>0</v>
      </c>
      <c r="O9" s="10" t="s">
        <v>29</v>
      </c>
    </row>
    <row r="10" spans="1:15" ht="13.5">
      <c r="A10" s="10" t="s">
        <v>15</v>
      </c>
      <c r="B10" s="12">
        <v>0</v>
      </c>
      <c r="C10" s="12">
        <v>0</v>
      </c>
      <c r="D10" s="12">
        <v>0</v>
      </c>
      <c r="E10" s="12">
        <v>0</v>
      </c>
      <c r="F10" s="12">
        <v>0</v>
      </c>
      <c r="G10" s="12">
        <v>0</v>
      </c>
      <c r="H10" s="12">
        <v>0</v>
      </c>
      <c r="I10" s="12">
        <v>0</v>
      </c>
      <c r="J10" s="12">
        <v>0</v>
      </c>
      <c r="K10" s="12">
        <v>0</v>
      </c>
      <c r="L10" s="12">
        <v>0</v>
      </c>
      <c r="M10" s="12">
        <v>0</v>
      </c>
      <c r="N10" s="12">
        <f t="shared" si="0"/>
        <v>0</v>
      </c>
      <c r="O10" s="10" t="s">
        <v>15</v>
      </c>
    </row>
    <row r="11" spans="1:15" ht="13.5">
      <c r="A11" s="13" t="s">
        <v>28</v>
      </c>
      <c r="B11" s="14">
        <f>SUM(B5:B10)</f>
        <v>122215</v>
      </c>
      <c r="C11" s="14">
        <f aca="true" t="shared" si="1" ref="C11:N11">SUM(C5:C10)</f>
        <v>108000</v>
      </c>
      <c r="D11" s="14">
        <f t="shared" si="1"/>
        <v>117000</v>
      </c>
      <c r="E11" s="14">
        <f t="shared" si="1"/>
        <v>91800</v>
      </c>
      <c r="F11" s="14">
        <f t="shared" si="1"/>
        <v>93300</v>
      </c>
      <c r="G11" s="14">
        <f t="shared" si="1"/>
        <v>123700</v>
      </c>
      <c r="H11" s="14">
        <f t="shared" si="1"/>
        <v>89500</v>
      </c>
      <c r="I11" s="14">
        <f t="shared" si="1"/>
        <v>61500</v>
      </c>
      <c r="J11" s="14">
        <f t="shared" si="1"/>
        <v>139800</v>
      </c>
      <c r="K11" s="14">
        <f t="shared" si="1"/>
        <v>105300</v>
      </c>
      <c r="L11" s="14">
        <f t="shared" si="1"/>
        <v>87500</v>
      </c>
      <c r="M11" s="14">
        <f t="shared" si="1"/>
        <v>125500</v>
      </c>
      <c r="N11" s="14">
        <f t="shared" si="1"/>
        <v>1265115</v>
      </c>
      <c r="O11" s="13" t="s">
        <v>28</v>
      </c>
    </row>
    <row r="12" spans="1:15" ht="13.5">
      <c r="A12" s="15" t="s">
        <v>17</v>
      </c>
      <c r="B12" s="16"/>
      <c r="C12" s="16"/>
      <c r="D12" s="16"/>
      <c r="E12" s="16"/>
      <c r="F12" s="16"/>
      <c r="G12" s="16"/>
      <c r="H12" s="16"/>
      <c r="I12" s="16"/>
      <c r="J12" s="16"/>
      <c r="K12" s="16"/>
      <c r="L12" s="16"/>
      <c r="M12" s="17"/>
      <c r="N12" s="16"/>
      <c r="O12" s="15" t="s">
        <v>17</v>
      </c>
    </row>
    <row r="13" spans="1:15" ht="13.5">
      <c r="A13" s="6" t="s">
        <v>18</v>
      </c>
      <c r="B13" s="17"/>
      <c r="C13" s="17"/>
      <c r="D13" s="17"/>
      <c r="E13" s="17"/>
      <c r="F13" s="17"/>
      <c r="G13" s="17"/>
      <c r="H13" s="17"/>
      <c r="I13" s="17"/>
      <c r="J13" s="17"/>
      <c r="K13" s="17"/>
      <c r="L13" s="17"/>
      <c r="M13" s="17"/>
      <c r="N13" s="17"/>
      <c r="O13" s="6" t="s">
        <v>18</v>
      </c>
    </row>
    <row r="14" spans="1:15" ht="13.5">
      <c r="A14" s="18" t="s">
        <v>19</v>
      </c>
      <c r="B14" s="11">
        <v>48390</v>
      </c>
      <c r="C14" s="11">
        <v>35376</v>
      </c>
      <c r="D14" s="11">
        <v>45587</v>
      </c>
      <c r="E14" s="11">
        <v>30044</v>
      </c>
      <c r="F14" s="11">
        <v>53014</v>
      </c>
      <c r="G14" s="11">
        <v>9169</v>
      </c>
      <c r="H14" s="11">
        <v>61848</v>
      </c>
      <c r="I14" s="11">
        <v>35276</v>
      </c>
      <c r="J14" s="11">
        <v>37018</v>
      </c>
      <c r="K14" s="11">
        <v>35476</v>
      </c>
      <c r="L14" s="11">
        <v>34254</v>
      </c>
      <c r="M14" s="12">
        <v>43072</v>
      </c>
      <c r="N14" s="12">
        <f>SUM(B14:M14)</f>
        <v>468524</v>
      </c>
      <c r="O14" s="18" t="s">
        <v>19</v>
      </c>
    </row>
    <row r="15" spans="1:15" ht="13.5">
      <c r="A15" s="18" t="s">
        <v>20</v>
      </c>
      <c r="B15" s="12">
        <v>33696</v>
      </c>
      <c r="C15" s="12">
        <v>33696</v>
      </c>
      <c r="D15" s="12">
        <v>67392</v>
      </c>
      <c r="E15" s="12">
        <v>33696</v>
      </c>
      <c r="F15" s="12">
        <v>67392</v>
      </c>
      <c r="G15" s="12">
        <v>33696</v>
      </c>
      <c r="H15" s="12">
        <v>61780</v>
      </c>
      <c r="I15" s="12">
        <v>30890</v>
      </c>
      <c r="J15" s="12">
        <v>61780</v>
      </c>
      <c r="K15" s="12">
        <v>30890</v>
      </c>
      <c r="L15" s="12">
        <v>61780</v>
      </c>
      <c r="M15" s="12">
        <v>30890</v>
      </c>
      <c r="N15" s="12">
        <f aca="true" t="shared" si="2" ref="N15:N24">SUM(B15:M15)</f>
        <v>547578</v>
      </c>
      <c r="O15" s="18" t="s">
        <v>20</v>
      </c>
    </row>
    <row r="16" spans="1:15" ht="13.5">
      <c r="A16" s="18" t="s">
        <v>33</v>
      </c>
      <c r="B16" s="12">
        <v>0</v>
      </c>
      <c r="C16" s="12">
        <v>0</v>
      </c>
      <c r="D16" s="12">
        <v>1062</v>
      </c>
      <c r="E16" s="12">
        <v>0</v>
      </c>
      <c r="F16" s="12">
        <v>0</v>
      </c>
      <c r="G16" s="12">
        <v>0</v>
      </c>
      <c r="H16" s="12">
        <v>0</v>
      </c>
      <c r="I16" s="12">
        <v>0</v>
      </c>
      <c r="J16" s="12">
        <v>0</v>
      </c>
      <c r="K16" s="12">
        <v>0</v>
      </c>
      <c r="L16" s="12">
        <v>0</v>
      </c>
      <c r="M16" s="12">
        <v>3090</v>
      </c>
      <c r="N16" s="12">
        <f t="shared" si="2"/>
        <v>4152</v>
      </c>
      <c r="O16" s="18" t="s">
        <v>33</v>
      </c>
    </row>
    <row r="17" spans="1:15" ht="13.5">
      <c r="A17" s="18" t="s">
        <v>21</v>
      </c>
      <c r="B17" s="12">
        <v>0</v>
      </c>
      <c r="C17" s="12">
        <v>0</v>
      </c>
      <c r="D17" s="12">
        <v>0</v>
      </c>
      <c r="E17" s="12">
        <v>0</v>
      </c>
      <c r="F17" s="12">
        <v>0</v>
      </c>
      <c r="G17" s="12">
        <v>0</v>
      </c>
      <c r="H17" s="12">
        <v>0</v>
      </c>
      <c r="I17" s="12">
        <v>0</v>
      </c>
      <c r="J17" s="12">
        <v>0</v>
      </c>
      <c r="K17" s="12">
        <v>0</v>
      </c>
      <c r="L17" s="12">
        <v>0</v>
      </c>
      <c r="M17" s="12">
        <v>0</v>
      </c>
      <c r="N17" s="12">
        <f t="shared" si="2"/>
        <v>0</v>
      </c>
      <c r="O17" s="18" t="s">
        <v>21</v>
      </c>
    </row>
    <row r="18" spans="1:15" ht="13.5">
      <c r="A18" s="18" t="s">
        <v>35</v>
      </c>
      <c r="B18" s="12">
        <v>0</v>
      </c>
      <c r="C18" s="12">
        <v>0</v>
      </c>
      <c r="D18" s="12">
        <v>0</v>
      </c>
      <c r="E18" s="12">
        <v>0</v>
      </c>
      <c r="F18" s="12">
        <v>0</v>
      </c>
      <c r="G18" s="12">
        <v>0</v>
      </c>
      <c r="H18" s="12">
        <v>0</v>
      </c>
      <c r="I18" s="12">
        <v>0</v>
      </c>
      <c r="J18" s="12">
        <v>0</v>
      </c>
      <c r="K18" s="12">
        <v>0</v>
      </c>
      <c r="L18" s="12">
        <v>16005</v>
      </c>
      <c r="M18" s="12">
        <v>18446</v>
      </c>
      <c r="N18" s="12">
        <f t="shared" si="2"/>
        <v>34451</v>
      </c>
      <c r="O18" s="18" t="s">
        <v>35</v>
      </c>
    </row>
    <row r="19" spans="1:15" ht="13.5">
      <c r="A19" s="18" t="s">
        <v>34</v>
      </c>
      <c r="B19" s="12">
        <v>5200</v>
      </c>
      <c r="C19" s="12">
        <v>0</v>
      </c>
      <c r="D19" s="12">
        <v>2800</v>
      </c>
      <c r="E19" s="12">
        <v>4100</v>
      </c>
      <c r="F19" s="12">
        <v>3500</v>
      </c>
      <c r="G19" s="12">
        <v>2100</v>
      </c>
      <c r="H19" s="12">
        <v>0</v>
      </c>
      <c r="I19" s="12">
        <v>0</v>
      </c>
      <c r="J19" s="12">
        <v>0</v>
      </c>
      <c r="K19" s="12">
        <v>1400</v>
      </c>
      <c r="L19" s="12">
        <v>0</v>
      </c>
      <c r="M19" s="12">
        <v>0</v>
      </c>
      <c r="N19" s="12">
        <f t="shared" si="2"/>
        <v>19100</v>
      </c>
      <c r="O19" s="18" t="s">
        <v>34</v>
      </c>
    </row>
    <row r="20" spans="1:15" ht="13.5">
      <c r="A20" s="18" t="s">
        <v>37</v>
      </c>
      <c r="B20" s="12">
        <v>2625</v>
      </c>
      <c r="C20" s="12">
        <v>2625</v>
      </c>
      <c r="D20" s="12">
        <v>2625</v>
      </c>
      <c r="E20" s="12">
        <v>2625</v>
      </c>
      <c r="F20" s="12">
        <v>2625</v>
      </c>
      <c r="G20" s="12">
        <v>2625</v>
      </c>
      <c r="H20" s="12">
        <v>2625</v>
      </c>
      <c r="I20" s="12">
        <v>2625</v>
      </c>
      <c r="J20" s="12">
        <v>2625</v>
      </c>
      <c r="K20" s="12">
        <v>2625</v>
      </c>
      <c r="L20" s="12">
        <v>2625</v>
      </c>
      <c r="M20" s="12">
        <v>2625</v>
      </c>
      <c r="N20" s="12">
        <f t="shared" si="2"/>
        <v>31500</v>
      </c>
      <c r="O20" s="18" t="s">
        <v>36</v>
      </c>
    </row>
    <row r="21" spans="1:15" ht="13.5">
      <c r="A21" s="18" t="s">
        <v>22</v>
      </c>
      <c r="B21" s="12">
        <v>0</v>
      </c>
      <c r="C21" s="12">
        <v>0</v>
      </c>
      <c r="D21" s="12">
        <v>0</v>
      </c>
      <c r="E21" s="12">
        <v>0</v>
      </c>
      <c r="F21" s="12">
        <v>0</v>
      </c>
      <c r="G21" s="12">
        <v>0</v>
      </c>
      <c r="H21" s="12">
        <v>0</v>
      </c>
      <c r="I21" s="12">
        <v>0</v>
      </c>
      <c r="J21" s="12">
        <v>0</v>
      </c>
      <c r="K21" s="12">
        <v>0</v>
      </c>
      <c r="L21" s="12">
        <v>0</v>
      </c>
      <c r="M21" s="12">
        <v>0</v>
      </c>
      <c r="N21" s="12">
        <f t="shared" si="2"/>
        <v>0</v>
      </c>
      <c r="O21" s="18" t="s">
        <v>22</v>
      </c>
    </row>
    <row r="22" spans="1:15" ht="13.5">
      <c r="A22" s="18" t="s">
        <v>23</v>
      </c>
      <c r="B22" s="12">
        <v>0</v>
      </c>
      <c r="C22" s="12">
        <v>0</v>
      </c>
      <c r="D22" s="12">
        <v>0</v>
      </c>
      <c r="E22" s="12">
        <v>0</v>
      </c>
      <c r="F22" s="12">
        <v>0</v>
      </c>
      <c r="G22" s="12">
        <v>0</v>
      </c>
      <c r="H22" s="12">
        <v>0</v>
      </c>
      <c r="I22" s="12">
        <v>0</v>
      </c>
      <c r="J22" s="12">
        <v>0</v>
      </c>
      <c r="K22" s="12">
        <v>0</v>
      </c>
      <c r="L22" s="12">
        <v>0</v>
      </c>
      <c r="M22" s="12">
        <v>0</v>
      </c>
      <c r="N22" s="12">
        <f t="shared" si="2"/>
        <v>0</v>
      </c>
      <c r="O22" s="18" t="s">
        <v>23</v>
      </c>
    </row>
    <row r="23" spans="1:15" ht="13.5">
      <c r="A23" s="18" t="s">
        <v>24</v>
      </c>
      <c r="B23" s="12">
        <v>0</v>
      </c>
      <c r="C23" s="12">
        <v>0</v>
      </c>
      <c r="D23" s="12">
        <v>0</v>
      </c>
      <c r="E23" s="12">
        <v>0</v>
      </c>
      <c r="F23" s="12">
        <v>0</v>
      </c>
      <c r="G23" s="12">
        <v>0</v>
      </c>
      <c r="H23" s="12">
        <v>0</v>
      </c>
      <c r="I23" s="12">
        <v>0</v>
      </c>
      <c r="J23" s="12">
        <v>0</v>
      </c>
      <c r="K23" s="12">
        <v>0</v>
      </c>
      <c r="L23" s="12">
        <v>0</v>
      </c>
      <c r="M23" s="12">
        <v>0</v>
      </c>
      <c r="N23" s="12">
        <f t="shared" si="2"/>
        <v>0</v>
      </c>
      <c r="O23" s="18" t="s">
        <v>24</v>
      </c>
    </row>
    <row r="24" spans="1:15" ht="13.5">
      <c r="A24" s="18" t="s">
        <v>25</v>
      </c>
      <c r="B24" s="12"/>
      <c r="C24" s="12"/>
      <c r="D24" s="12"/>
      <c r="E24" s="12"/>
      <c r="F24" s="12"/>
      <c r="G24" s="12"/>
      <c r="H24" s="12"/>
      <c r="I24" s="12"/>
      <c r="J24" s="12"/>
      <c r="K24" s="12"/>
      <c r="L24" s="12"/>
      <c r="M24" s="12">
        <v>159810</v>
      </c>
      <c r="N24" s="12">
        <f t="shared" si="2"/>
        <v>159810</v>
      </c>
      <c r="O24" s="18" t="s">
        <v>25</v>
      </c>
    </row>
    <row r="25" spans="1:15" ht="13.5">
      <c r="A25" s="13" t="s">
        <v>28</v>
      </c>
      <c r="B25" s="19">
        <f>SUM(B14:B24)</f>
        <v>89911</v>
      </c>
      <c r="C25" s="19">
        <f aca="true" t="shared" si="3" ref="C25:N25">SUM(C14:C24)</f>
        <v>71697</v>
      </c>
      <c r="D25" s="19">
        <f t="shared" si="3"/>
        <v>119466</v>
      </c>
      <c r="E25" s="19">
        <f t="shared" si="3"/>
        <v>70465</v>
      </c>
      <c r="F25" s="19">
        <f t="shared" si="3"/>
        <v>126531</v>
      </c>
      <c r="G25" s="19">
        <f t="shared" si="3"/>
        <v>47590</v>
      </c>
      <c r="H25" s="19">
        <f t="shared" si="3"/>
        <v>126253</v>
      </c>
      <c r="I25" s="19">
        <f t="shared" si="3"/>
        <v>68791</v>
      </c>
      <c r="J25" s="19">
        <f t="shared" si="3"/>
        <v>101423</v>
      </c>
      <c r="K25" s="19">
        <f t="shared" si="3"/>
        <v>70391</v>
      </c>
      <c r="L25" s="19">
        <f t="shared" si="3"/>
        <v>114664</v>
      </c>
      <c r="M25" s="19">
        <f t="shared" si="3"/>
        <v>257933</v>
      </c>
      <c r="N25" s="19">
        <f t="shared" si="3"/>
        <v>1265115</v>
      </c>
      <c r="O25" s="13" t="s">
        <v>28</v>
      </c>
    </row>
    <row r="26" spans="1:15" ht="13.5">
      <c r="A26" s="20"/>
      <c r="B26" s="17"/>
      <c r="C26" s="17"/>
      <c r="D26" s="17"/>
      <c r="E26" s="17"/>
      <c r="F26" s="17"/>
      <c r="G26" s="17"/>
      <c r="H26" s="17"/>
      <c r="I26" s="17"/>
      <c r="J26" s="17"/>
      <c r="K26" s="17"/>
      <c r="L26" s="17"/>
      <c r="M26" s="17"/>
      <c r="N26" s="21"/>
      <c r="O26" s="20"/>
    </row>
    <row r="27" spans="1:15" ht="13.5">
      <c r="A27" s="22" t="s">
        <v>31</v>
      </c>
      <c r="B27" s="23">
        <f>-B25+B11-B5</f>
        <v>-25411</v>
      </c>
      <c r="C27" s="23">
        <f aca="true" t="shared" si="4" ref="C27:L27">+C11-C25</f>
        <v>36303</v>
      </c>
      <c r="D27" s="23">
        <f t="shared" si="4"/>
        <v>-2466</v>
      </c>
      <c r="E27" s="23">
        <f t="shared" si="4"/>
        <v>21335</v>
      </c>
      <c r="F27" s="23">
        <f t="shared" si="4"/>
        <v>-33231</v>
      </c>
      <c r="G27" s="23">
        <f t="shared" si="4"/>
        <v>76110</v>
      </c>
      <c r="H27" s="23">
        <f t="shared" si="4"/>
        <v>-36753</v>
      </c>
      <c r="I27" s="23">
        <f t="shared" si="4"/>
        <v>-7291</v>
      </c>
      <c r="J27" s="23">
        <f t="shared" si="4"/>
        <v>38377</v>
      </c>
      <c r="K27" s="23">
        <f t="shared" si="4"/>
        <v>34909</v>
      </c>
      <c r="L27" s="23">
        <f t="shared" si="4"/>
        <v>-27164</v>
      </c>
      <c r="M27" s="23">
        <f>+M11-M25+M24</f>
        <v>27377</v>
      </c>
      <c r="N27" s="24">
        <f>SUM(B27:M27)</f>
        <v>102095</v>
      </c>
      <c r="O27" s="22" t="s">
        <v>31</v>
      </c>
    </row>
    <row r="28" spans="1:15" ht="13.5">
      <c r="A28" s="25" t="s">
        <v>27</v>
      </c>
      <c r="B28" s="26">
        <f>+B11-B25</f>
        <v>32304</v>
      </c>
      <c r="C28" s="26">
        <f>+B28+C27</f>
        <v>68607</v>
      </c>
      <c r="D28" s="26">
        <f aca="true" t="shared" si="5" ref="D28:L28">+C28+D27</f>
        <v>66141</v>
      </c>
      <c r="E28" s="26">
        <f t="shared" si="5"/>
        <v>87476</v>
      </c>
      <c r="F28" s="26">
        <f t="shared" si="5"/>
        <v>54245</v>
      </c>
      <c r="G28" s="26">
        <f t="shared" si="5"/>
        <v>130355</v>
      </c>
      <c r="H28" s="26">
        <f t="shared" si="5"/>
        <v>93602</v>
      </c>
      <c r="I28" s="26">
        <f t="shared" si="5"/>
        <v>86311</v>
      </c>
      <c r="J28" s="26">
        <f t="shared" si="5"/>
        <v>124688</v>
      </c>
      <c r="K28" s="26">
        <f t="shared" si="5"/>
        <v>159597</v>
      </c>
      <c r="L28" s="26">
        <f t="shared" si="5"/>
        <v>132433</v>
      </c>
      <c r="M28" s="26">
        <f>+L28+M27</f>
        <v>159810</v>
      </c>
      <c r="N28" s="27"/>
      <c r="O28" s="25" t="s">
        <v>27</v>
      </c>
    </row>
    <row r="30" spans="1:15" ht="13.5">
      <c r="A30" s="28" t="s">
        <v>40</v>
      </c>
      <c r="B30" s="29"/>
      <c r="C30" s="29"/>
      <c r="D30" s="29"/>
      <c r="E30" s="29"/>
      <c r="F30" s="29"/>
      <c r="G30" s="29"/>
      <c r="H30" s="29"/>
      <c r="I30" s="29"/>
      <c r="J30" s="29"/>
      <c r="K30" s="29"/>
      <c r="L30" s="29"/>
      <c r="M30" s="29"/>
      <c r="N30" s="29"/>
      <c r="O30" s="29"/>
    </row>
    <row r="31" spans="1:15" ht="13.5">
      <c r="A31" s="29"/>
      <c r="B31" s="29"/>
      <c r="C31" s="29"/>
      <c r="D31" s="29"/>
      <c r="E31" s="29"/>
      <c r="F31" s="29"/>
      <c r="G31" s="29"/>
      <c r="H31" s="29"/>
      <c r="I31" s="29"/>
      <c r="J31" s="29"/>
      <c r="K31" s="29"/>
      <c r="L31" s="29"/>
      <c r="M31" s="29"/>
      <c r="N31" s="29"/>
      <c r="O31" s="29"/>
    </row>
  </sheetData>
  <sheetProtection/>
  <mergeCells count="1">
    <mergeCell ref="A30:O31"/>
  </mergeCells>
  <printOptions/>
  <pageMargins left="0.3937007874015748" right="0.3937007874015748" top="0.984251968503937" bottom="0.984251968503937" header="0.5118110236220472" footer="0.5118110236220472"/>
  <pageSetup orientation="landscape" paperSize="1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BOORANG-K</dc:creator>
  <cp:keywords/>
  <dc:description/>
  <cp:lastModifiedBy>boora</cp:lastModifiedBy>
  <cp:lastPrinted>2016-12-24T01:09:14Z</cp:lastPrinted>
  <dcterms:created xsi:type="dcterms:W3CDTF">2000-10-30T02:42:47Z</dcterms:created>
  <dcterms:modified xsi:type="dcterms:W3CDTF">2017-12-30T01:56:09Z</dcterms:modified>
  <cp:category/>
  <cp:version/>
  <cp:contentType/>
  <cp:contentStatus/>
</cp:coreProperties>
</file>